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 firstSheet="1" activeTab="3"/>
  </bookViews>
  <sheets>
    <sheet name="附录C(投资规模)" sheetId="4" r:id="rId1"/>
    <sheet name="附录C(用地规模)" sheetId="6" r:id="rId2"/>
    <sheet name="附录C(信息咨询)" sheetId="7" r:id="rId3"/>
    <sheet name="附录C(非差额累进)" sheetId="2" r:id="rId4"/>
    <sheet name="附录C(工日单价)" sheetId="5" r:id="rId5"/>
    <sheet name="附录D" sheetId="3" r:id="rId6"/>
    <sheet name="附录E" sheetId="1" r:id="rId7"/>
  </sheets>
  <definedNames>
    <definedName name="_xlnm._FilterDatabase" localSheetId="5" hidden="1">附录D!$A$1:$Q$39</definedName>
    <definedName name="_xlnm._FilterDatabase" localSheetId="6" hidden="1">附录E!$A$1:$L$36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<sst xmlns="http://schemas.openxmlformats.org/spreadsheetml/2006/main" count="576" uniqueCount="340">
  <si>
    <t>预算编码</t>
  </si>
  <si>
    <t>预算基数（C）</t>
  </si>
  <si>
    <t>基本工作基准预算（元）</t>
  </si>
  <si>
    <t>可选工作基准预算（元）</t>
  </si>
  <si>
    <t>万元</t>
  </si>
  <si>
    <t>基准费率（‰）</t>
  </si>
  <si>
    <t>最大金额（元)</t>
  </si>
  <si>
    <t>C1-1</t>
  </si>
  <si>
    <t>C1-2</t>
  </si>
  <si>
    <t>C1-3</t>
  </si>
  <si>
    <t>C1-4</t>
  </si>
  <si>
    <t>C1-5</t>
  </si>
  <si>
    <t>C1-6</t>
  </si>
  <si>
    <t>C1-7</t>
  </si>
  <si>
    <t>C1-8</t>
  </si>
  <si>
    <t>C1-9</t>
  </si>
  <si>
    <t>C1-10</t>
  </si>
  <si>
    <t>C1-11</t>
  </si>
  <si>
    <t>C1-12</t>
  </si>
  <si>
    <t>C1-13</t>
  </si>
  <si>
    <t>C1-14</t>
  </si>
  <si>
    <t>C1-15</t>
  </si>
  <si>
    <t>C1-16</t>
  </si>
  <si>
    <t>C1-17</t>
  </si>
  <si>
    <t>null</t>
  </si>
  <si>
    <t>预算基数（S）</t>
  </si>
  <si>
    <t>亩</t>
  </si>
  <si>
    <t>基准单价(元/亩)</t>
  </si>
  <si>
    <t>C2-1</t>
  </si>
  <si>
    <t>C2-2</t>
  </si>
  <si>
    <t>C2-3</t>
  </si>
  <si>
    <t>C2-4</t>
  </si>
  <si>
    <t>C2-5</t>
  </si>
  <si>
    <t>C2-6</t>
  </si>
  <si>
    <t>条</t>
  </si>
  <si>
    <t>基准单价(元/条)</t>
  </si>
  <si>
    <t>C8-1</t>
  </si>
  <si>
    <t>C8-2</t>
  </si>
  <si>
    <t>C8-3</t>
  </si>
  <si>
    <t>C8-4</t>
  </si>
  <si>
    <t>C8-5</t>
  </si>
  <si>
    <t>C4-1</t>
  </si>
  <si>
    <t>工程造价日常顾问</t>
  </si>
  <si>
    <t>服务月份数</t>
  </si>
  <si>
    <t>万元/月</t>
  </si>
  <si>
    <t>C4-2</t>
  </si>
  <si>
    <t>工程造价专项顾问</t>
  </si>
  <si>
    <t>服务项目的造价金额</t>
  </si>
  <si>
    <t>适用于涉及造价费用类的顾问</t>
  </si>
  <si>
    <t>%</t>
  </si>
  <si>
    <t>C5-1</t>
  </si>
  <si>
    <t>组织与调研工作</t>
  </si>
  <si>
    <t>调研次数</t>
  </si>
  <si>
    <t>万元/次</t>
  </si>
  <si>
    <t>C5-2-1</t>
  </si>
  <si>
    <t>文件编写工作</t>
  </si>
  <si>
    <t>文件份数</t>
  </si>
  <si>
    <t>主编</t>
  </si>
  <si>
    <t>万元/份</t>
  </si>
  <si>
    <t>C5-2-2</t>
  </si>
  <si>
    <t>参编</t>
  </si>
  <si>
    <t>C5-3-1</t>
  </si>
  <si>
    <t>评审工作</t>
  </si>
  <si>
    <t>评审次数</t>
  </si>
  <si>
    <t>大型评审</t>
  </si>
  <si>
    <t>C5-3-2</t>
  </si>
  <si>
    <t>中型评审</t>
  </si>
  <si>
    <t>C5-3-3</t>
  </si>
  <si>
    <t>小型评审</t>
  </si>
  <si>
    <t>C6-1</t>
  </si>
  <si>
    <t>C6-2-1</t>
  </si>
  <si>
    <t>研究及编写报告</t>
  </si>
  <si>
    <t>国家级</t>
  </si>
  <si>
    <t>C6-2-2</t>
  </si>
  <si>
    <t>省部级</t>
  </si>
  <si>
    <t>C6-2-3</t>
  </si>
  <si>
    <t>其他级</t>
  </si>
  <si>
    <t>C6-3-1</t>
  </si>
  <si>
    <t>标准与技术性指导文件的编制</t>
  </si>
  <si>
    <t>文件与标准的数量</t>
  </si>
  <si>
    <t>复杂标准</t>
  </si>
  <si>
    <t>C6-3-2</t>
  </si>
  <si>
    <t>较复杂标准</t>
  </si>
  <si>
    <t>C6-3-3</t>
  </si>
  <si>
    <t>一般标准</t>
  </si>
  <si>
    <t>C6-3-4</t>
  </si>
  <si>
    <t>简单标准</t>
  </si>
  <si>
    <t>C6-4-1</t>
  </si>
  <si>
    <t>评审与验收工作</t>
  </si>
  <si>
    <t>评审与验收次数</t>
  </si>
  <si>
    <t>C6-4-2</t>
  </si>
  <si>
    <t>C6-4-3</t>
  </si>
  <si>
    <t>C6-5-1</t>
  </si>
  <si>
    <t>培训与宣贯工作</t>
  </si>
  <si>
    <t>项目数量</t>
  </si>
  <si>
    <t>培训与宣贯材料</t>
  </si>
  <si>
    <t>C6-5-2</t>
  </si>
  <si>
    <t>培训与宣贯次数</t>
  </si>
  <si>
    <t>组织培训与宣贯</t>
  </si>
  <si>
    <t>C7-1</t>
  </si>
  <si>
    <t>C7-2</t>
  </si>
  <si>
    <t>编制大纲</t>
  </si>
  <si>
    <t>包括技术与定额子目研究</t>
  </si>
  <si>
    <t>万元/个</t>
  </si>
  <si>
    <t>C7-3</t>
  </si>
  <si>
    <t>数据采集与测定</t>
  </si>
  <si>
    <t>采集组数</t>
  </si>
  <si>
    <t>现场采集方式时计</t>
  </si>
  <si>
    <t>万元/组</t>
  </si>
  <si>
    <r>
      <rPr>
        <sz val="9"/>
        <color theme="1"/>
        <rFont val="宋体"/>
        <charset val="134"/>
      </rPr>
      <t>C</t>
    </r>
    <r>
      <rPr>
        <sz val="9"/>
        <color theme="1"/>
        <rFont val="宋体"/>
        <charset val="134"/>
      </rPr>
      <t>7-4-1</t>
    </r>
  </si>
  <si>
    <t>数据整理与分析</t>
  </si>
  <si>
    <t>定额子目条数</t>
  </si>
  <si>
    <t>简单定额</t>
  </si>
  <si>
    <t>万元/条</t>
  </si>
  <si>
    <t>C7-4-2</t>
  </si>
  <si>
    <t>复杂定额</t>
  </si>
  <si>
    <t>C7-5</t>
  </si>
  <si>
    <t>编写定额测定报告</t>
  </si>
  <si>
    <t>C7-6-1</t>
  </si>
  <si>
    <t>编制定额文本和释义</t>
  </si>
  <si>
    <t>基本费用</t>
  </si>
  <si>
    <t>20条定额子目内</t>
  </si>
  <si>
    <t>C7-6-2</t>
  </si>
  <si>
    <t>超过20条每增加1条</t>
  </si>
  <si>
    <t>C7-7-1</t>
  </si>
  <si>
    <t>C7-7-2</t>
  </si>
  <si>
    <t>C7-7-3</t>
  </si>
  <si>
    <t>C7-8-1</t>
  </si>
  <si>
    <t>C7-8-2</t>
  </si>
  <si>
    <t>Q≤10条</t>
  </si>
  <si>
    <t>价格信息数量</t>
  </si>
  <si>
    <t>元/条</t>
  </si>
  <si>
    <t>10条&lt;Q≤30条</t>
  </si>
  <si>
    <t>30条&lt;Q≤50条</t>
  </si>
  <si>
    <t>50条&lt;Q≤100条</t>
  </si>
  <si>
    <t>Q&gt;100条</t>
  </si>
  <si>
    <t>C9-1-1</t>
  </si>
  <si>
    <t>技术员及其他</t>
  </si>
  <si>
    <t>C9-1-2</t>
  </si>
  <si>
    <t>助理工程师</t>
  </si>
  <si>
    <t>C9-1-3</t>
  </si>
  <si>
    <r>
      <rPr>
        <sz val="9"/>
        <color theme="1"/>
        <rFont val="宋体"/>
        <charset val="134"/>
      </rPr>
      <t>中级工程师</t>
    </r>
    <r>
      <rPr>
        <sz val="9"/>
        <color theme="1"/>
        <rFont val="宋体"/>
        <charset val="134"/>
      </rPr>
      <t>或二级造价工程师</t>
    </r>
  </si>
  <si>
    <t>C9-1-4</t>
  </si>
  <si>
    <t>高级工程师或一级造价工程师</t>
  </si>
  <si>
    <t>C9-1-5</t>
  </si>
  <si>
    <t>正高级工程师或资深专家</t>
  </si>
  <si>
    <t>C9-2-1</t>
  </si>
  <si>
    <t>二级造价工程师且具备中级工程师资格</t>
  </si>
  <si>
    <t>C9-3-1</t>
  </si>
  <si>
    <t>一级造价工程师且具备中级工程师资格</t>
  </si>
  <si>
    <t>C9-3-2</t>
  </si>
  <si>
    <t>一级造价工程师且具备高级工程师资格</t>
  </si>
  <si>
    <t>id</t>
  </si>
  <si>
    <t>order</t>
  </si>
  <si>
    <t>scale</t>
  </si>
  <si>
    <t>onlyCostScale</t>
  </si>
  <si>
    <t>amount</t>
  </si>
  <si>
    <t>workDay</t>
  </si>
  <si>
    <t>isRoad</t>
  </si>
  <si>
    <t>isRailway</t>
  </si>
  <si>
    <t>isWaterway</t>
  </si>
  <si>
    <t>mutiple</t>
  </si>
  <si>
    <t>D1</t>
  </si>
  <si>
    <t>全过程造价咨询</t>
  </si>
  <si>
    <t>D2</t>
  </si>
  <si>
    <t>分阶段造价咨询</t>
  </si>
  <si>
    <t>D2-1</t>
  </si>
  <si>
    <t>前期阶段造价咨询</t>
  </si>
  <si>
    <t>D2-2-1</t>
  </si>
  <si>
    <t>实施阶段造价咨询（公路、水运）</t>
  </si>
  <si>
    <t>本系数适用于公路和水运工程。</t>
  </si>
  <si>
    <t>D2-2-2</t>
  </si>
  <si>
    <t>实施阶段造价咨询（铁路）</t>
  </si>
  <si>
    <t>本系数适用于铁路工程。</t>
  </si>
  <si>
    <t>D3</t>
  </si>
  <si>
    <t>基本造价咨询</t>
  </si>
  <si>
    <t>D3-1</t>
  </si>
  <si>
    <t>投资估算</t>
  </si>
  <si>
    <t>委托同一咨询人同时负责D3-1和D3-2时，D3-1和D3-2的合计调整系数为0.25。</t>
  </si>
  <si>
    <t>D3-2</t>
  </si>
  <si>
    <t>设计概算</t>
  </si>
  <si>
    <t>D3-3</t>
  </si>
  <si>
    <t>施工图预算</t>
  </si>
  <si>
    <t>委托同一咨询人同时负责D3-3和D3-4时，D3-3和D3-4的合计调整系数为0.3。</t>
  </si>
  <si>
    <t>D3-4</t>
  </si>
  <si>
    <t>招标工程量清单及清单预算（或最高投标限价）</t>
  </si>
  <si>
    <t>D3-5</t>
  </si>
  <si>
    <t>清理概算（仅限铁路）</t>
  </si>
  <si>
    <t>D3-6-1</t>
  </si>
  <si>
    <t>合同（工程）结算</t>
  </si>
  <si>
    <t>D3-6-2</t>
  </si>
  <si>
    <t>D3-7</t>
  </si>
  <si>
    <t>竣工决算</t>
  </si>
  <si>
    <t>D4</t>
  </si>
  <si>
    <t>专项造价咨询</t>
  </si>
  <si>
    <t>D4-1</t>
  </si>
  <si>
    <t>工程造价顾问</t>
  </si>
  <si>
    <t>本表系数适用于采用工作量计价法基准预算的调整系数。</t>
  </si>
  <si>
    <t>D4-2</t>
  </si>
  <si>
    <t>造价政策制（修）订</t>
  </si>
  <si>
    <t>D4-3</t>
  </si>
  <si>
    <t>造价科学与技术研究</t>
  </si>
  <si>
    <t>D4-4</t>
  </si>
  <si>
    <t>定额测定</t>
  </si>
  <si>
    <t>D4-5</t>
  </si>
  <si>
    <t>造价信息咨询</t>
  </si>
  <si>
    <t>D4-6</t>
  </si>
  <si>
    <t>造价鉴定</t>
  </si>
  <si>
    <t>本表系数适用于采用规模计价法基准预算的调整系数。</t>
  </si>
  <si>
    <t>D4-7</t>
  </si>
  <si>
    <t>工程成本测算</t>
  </si>
  <si>
    <t>D4-8</t>
  </si>
  <si>
    <t>工程成本核算</t>
  </si>
  <si>
    <t>D4-9</t>
  </si>
  <si>
    <t>计算工程量</t>
  </si>
  <si>
    <t>D4-10</t>
  </si>
  <si>
    <t>工程变更费用咨询</t>
  </si>
  <si>
    <t>D4-11</t>
  </si>
  <si>
    <t>调整估算</t>
  </si>
  <si>
    <t>D4-12</t>
  </si>
  <si>
    <t>调整概算</t>
  </si>
  <si>
    <r>
      <rPr>
        <sz val="9"/>
        <color theme="1"/>
        <rFont val="宋体"/>
        <charset val="134"/>
      </rPr>
      <t>本表系数适用于采用规模计价法基准预算的系数；</t>
    </r>
    <r>
      <rPr>
        <sz val="9"/>
        <color theme="1"/>
        <rFont val="宋体"/>
        <charset val="134"/>
      </rPr>
      <t>依据其调整时期所在建设阶段和基础资料的不同，其系数取值不同。</t>
    </r>
  </si>
  <si>
    <t>D4-13</t>
  </si>
  <si>
    <t>造价检查</t>
  </si>
  <si>
    <t>可按照服务工日数量×服务工日人工单价×综合预算系数；也可按照服务工日数量×服务工日综合预算单价。</t>
  </si>
  <si>
    <t>D4-14</t>
  </si>
  <si>
    <t>其他专项咨询</t>
  </si>
  <si>
    <t>可参照相同或相似服务的系数。</t>
  </si>
  <si>
    <t>D4-15-1</t>
  </si>
  <si>
    <t>造价数据测试验证(估算)</t>
  </si>
  <si>
    <t>D4-15-2</t>
  </si>
  <si>
    <t>造价数据测试验证(概算)</t>
  </si>
  <si>
    <t>D4-15-3</t>
  </si>
  <si>
    <t>造价数据测试验证(施工图预算)</t>
  </si>
  <si>
    <t>D4-15-4</t>
  </si>
  <si>
    <t>造价数据测试验证(招标工程量清单及清单预算（或最高投标限价）)</t>
  </si>
  <si>
    <t>D4-15-5</t>
  </si>
  <si>
    <t>造价数据测试验证(清理概算（仅限铁路）)</t>
  </si>
  <si>
    <t>D4-15-6</t>
  </si>
  <si>
    <t>造价数据测试验证(合同（工程）结算)</t>
  </si>
  <si>
    <t>D4-15-7</t>
  </si>
  <si>
    <t>D4-15-8</t>
  </si>
  <si>
    <t>造价数据测试验证(竣工决算)</t>
  </si>
  <si>
    <t>hasCost</t>
  </si>
  <si>
    <t>hasArea</t>
  </si>
  <si>
    <t>E1</t>
  </si>
  <si>
    <t>交通运输工程通用专业</t>
  </si>
  <si>
    <t>E1-1</t>
  </si>
  <si>
    <t>征地（用海）补偿</t>
  </si>
  <si>
    <t>适用于交通建设项目征地（用海）补偿的施工图预算、招标工程量清单及清单预算（或最高投标限价）、清理概算（仅限铁路工程）、合同（工程）结算和造价鉴定、计算工程量、工程变更费用咨询、工程成本测（核）算</t>
  </si>
  <si>
    <t>E1-2</t>
  </si>
  <si>
    <t>拆迁补偿</t>
  </si>
  <si>
    <t>适用于交通建设项目拆迁补偿的施工图预算、招标工程量清单及清单预算（或最高投标限价）、清理概算（仅限铁路工程）、合同（工程）结算和造价鉴定、计算工程量、工程变更费用咨询、工程成本测（核）算</t>
  </si>
  <si>
    <t>E1-3</t>
  </si>
  <si>
    <t>迁改工程</t>
  </si>
  <si>
    <t>适用于交通建设项目迁改工程的施工图预算、招标工程量清单及清单预算（或最高投标限价）、清理概算（仅限铁路工程）、合同（工程）结算和造价鉴定、计算工程量、工程变更费用咨询、工程成本测（核）算</t>
  </si>
  <si>
    <t>E1-4</t>
  </si>
  <si>
    <t>工程建设其他费</t>
  </si>
  <si>
    <t>适用于交通建设项目的工程建设其他费的施工图预算、招标工程量清单及清单预算（或最高投标限价）、清理概算（仅限铁路工程）和造价鉴定、计算工程量、工程变更费用咨询、工程成本测（核）算</t>
  </si>
  <si>
    <t>E1-5</t>
  </si>
  <si>
    <t>预备费</t>
  </si>
  <si>
    <t>E1-6</t>
  </si>
  <si>
    <t>建设期贷款利息</t>
  </si>
  <si>
    <t>E2</t>
  </si>
  <si>
    <t>公路工程专业</t>
  </si>
  <si>
    <t>适用于公路工程的全过程造价咨询、分阶段造价咨询、投资估算、初步设计概算、竣工决算和调整估算、调整概算（含征地拆迁和工程建设其他费）</t>
  </si>
  <si>
    <t>E2-1</t>
  </si>
  <si>
    <t>临时工程</t>
  </si>
  <si>
    <t>适用于临时工程专业的施工图预算、招标工程量清单及清单预算（或最高投标限价）、合同（工程）结算和造价鉴定、计算工程量、工程变更费用咨询、工程成本测（核）算</t>
  </si>
  <si>
    <t>E2-2</t>
  </si>
  <si>
    <t>路基工程</t>
  </si>
  <si>
    <t>适用于路基工程专业的施工图预算、招标工程量清单及清单预算（或最高投标限价）、合同（工程）结算和造价鉴定、计算工程量、工程变更费用咨询、工程成本测（核）算</t>
  </si>
  <si>
    <t>E2-3</t>
  </si>
  <si>
    <t>路面工程</t>
  </si>
  <si>
    <t>适用于路面工程专业的施工图预算、招标工程量清单及清单预算（或最高投标限价）、合同（工程）结算和造价鉴定、计算工程量、工程变更费用咨询、工程成本测（核）算</t>
  </si>
  <si>
    <t>E2-4</t>
  </si>
  <si>
    <t>桥涵工程</t>
  </si>
  <si>
    <t>适用于桥梁涵洞工程专业的施工图预算、招标工程量清单及清单预算（或最高投标限价）、合同（工程）结算和造价鉴定、计算工程量、工程变更费用咨询、工程成本测（核）算</t>
  </si>
  <si>
    <t>E2-5</t>
  </si>
  <si>
    <t>隧道工程</t>
  </si>
  <si>
    <t>适用于隧道工程专业的施工图预算、招标工程量清单及清单预算（或最高投标限价）、合同（工程）结算和造价鉴定、计算工程量、工程变更费用咨询、工程成本测（核）算</t>
  </si>
  <si>
    <t>E2-6</t>
  </si>
  <si>
    <t>交叉工程</t>
  </si>
  <si>
    <t>适用于交叉工程专业的施工图预算、招标工程量清单及清单预算（或最高投标限价）、合同（工程）结算和造价鉴定、计算工程量、工程变更费用咨询、工程成本测（核）算</t>
  </si>
  <si>
    <r>
      <rPr>
        <sz val="9"/>
        <color theme="1"/>
        <rFont val="宋体"/>
        <charset val="134"/>
      </rPr>
      <t>E2-</t>
    </r>
    <r>
      <rPr>
        <sz val="9"/>
        <color theme="1"/>
        <rFont val="宋体"/>
        <charset val="134"/>
      </rPr>
      <t>7</t>
    </r>
  </si>
  <si>
    <t>机电工程</t>
  </si>
  <si>
    <t>适用于机电工程专业的施工图预算、招标工程量清单及清单预算（或最高投标限价）和造价鉴定、计算工程量、工程变更费用咨询、工程成本测（核）算</t>
  </si>
  <si>
    <t>E2-8</t>
  </si>
  <si>
    <t>交通安全设施工程</t>
  </si>
  <si>
    <t>适用于交通安全设施工程专业的施工图预算、招标工程量清单及清单预算（或最高投标限价）和造价鉴定、计算工程量、工程变更费用咨询、工程成本测（核）算</t>
  </si>
  <si>
    <t>E2-9</t>
  </si>
  <si>
    <t>绿化及环境保护工程</t>
  </si>
  <si>
    <t>适用于绿化工程专业的施工图预算、招标工程量清单及清单预算（或最高投标限价）和造价鉴定、计算工程量、工程变更费用咨询、工程成本测（核）算</t>
  </si>
  <si>
    <t>E2-10</t>
  </si>
  <si>
    <t>房建工程</t>
  </si>
  <si>
    <t>适用于房建工程专业的施工图预算、招标工程量清单及清单预算（或最高投标限价）、合同（工程）结算和造价鉴定、计算工程量、工程变更费用咨询、工程成本测（核）算</t>
  </si>
  <si>
    <t>E3</t>
  </si>
  <si>
    <t>铁路工程专业</t>
  </si>
  <si>
    <t>适用于铁路工程的投资估算、初步设计概算、清理概算、竣工决算和调整估算、调整概算（含征地拆迁和工程建设其他费）</t>
  </si>
  <si>
    <t>E3-1</t>
  </si>
  <si>
    <t>大型临时设施和过渡工程</t>
  </si>
  <si>
    <t>适用于大型临时设施和过渡工程专业的施工图预算、招标工程量清单及清单预算（或最高投标限价）、合同（工程）结算和造价鉴定、计算工程量、工程变更费用咨询、工程成本测（核）算</t>
  </si>
  <si>
    <t>E3-2</t>
  </si>
  <si>
    <t>E3-3</t>
  </si>
  <si>
    <t>适用于桥涵工程专业的施工图预算、招标工程量清单及清单预算（或最高投标限价）、合同（工程）结算和造价鉴定、计算工程量、工程变更费用咨询、工程成本测（核）算</t>
  </si>
  <si>
    <t>E3-4</t>
  </si>
  <si>
    <t>隧道及明洞工程</t>
  </si>
  <si>
    <t>适用于隧道及明洞工程专业的施工图预算、招标工程量清单及清单预算（或最高投标限价）、合同（工程）结算、竣工决算和造价鉴定、计算工程量、工程变更费用咨询、工程成本测（核）算</t>
  </si>
  <si>
    <t>E3-5</t>
  </si>
  <si>
    <t>轨道工程</t>
  </si>
  <si>
    <t>适用于轨道工程专业的施工图预算、招标工程量清单及清单预算（或最高投标限价）、合同（工程）结算和造价鉴定、计算工程量、工程变更费用咨询、工程成本测（核）算</t>
  </si>
  <si>
    <t>E3-6</t>
  </si>
  <si>
    <r>
      <rPr>
        <sz val="9"/>
        <color theme="1"/>
        <rFont val="宋体"/>
        <charset val="134"/>
      </rPr>
      <t>通信、信号、信息</t>
    </r>
    <r>
      <rPr>
        <sz val="9"/>
        <color theme="1"/>
        <rFont val="宋体"/>
        <charset val="134"/>
      </rPr>
      <t>及灾害监测工程</t>
    </r>
  </si>
  <si>
    <t>适用于通信、信号、信息及防灾监测工程专业的施工图预算、招标工程量清单及清单预算（或最高投标限价）、合同（工程）结算和造价鉴定、计算工程量、工程变更费用咨询、工程成本测（核）算</t>
  </si>
  <si>
    <t>E3-7</t>
  </si>
  <si>
    <t>电力及电力牵引供电工程</t>
  </si>
  <si>
    <t>适用于电力及电力牵引供电工程专业的施工图预算、招标工程量清单及清单预算（或最高投标限价）、合同（工程）结算和造价鉴定、计算工程量、工程变更费用咨询、工程成本测（核）算</t>
  </si>
  <si>
    <t>E3-8</t>
  </si>
  <si>
    <t>房建工程（房屋建筑及附属工程）</t>
  </si>
  <si>
    <t>适用于房屋建筑及附属工程专业的施工图预算、招标工程量清单及清单预算（或最高投标限价）、合同（工程）结算和造价鉴定、计算工程量、工程变更费用咨询、工程成本测（核）算</t>
  </si>
  <si>
    <t>E3-9</t>
  </si>
  <si>
    <t>装饰装修工程</t>
  </si>
  <si>
    <t>适用于装饰装修工程专业的施工图预算、招标工程量清单及清单预算（或最高投标限价）、合同（工程）结算和造价鉴定、计算工程量、工程变更费用咨询、工程成本测（核）算</t>
  </si>
  <si>
    <t>E4</t>
  </si>
  <si>
    <t>水运工程专业</t>
  </si>
  <si>
    <t>适用于水运工程的投资估算、初步设计概算、竣工决算和调整估算、调整概算（含征地拆迁和工程建设其他费）</t>
  </si>
  <si>
    <t>E4-1</t>
  </si>
  <si>
    <t>适用于临时工程专业的施工图预算、招标工程量清单及清单预算（或最高投标限价）、合同（工程）结算、竣工决算和造价鉴定、计算工程量、工程变更费用咨询、工程成本测（核）算</t>
  </si>
  <si>
    <t>E4-2</t>
  </si>
  <si>
    <t>土建工程</t>
  </si>
  <si>
    <t>适用于土建工程专业的施工图预算、招标工程量清单及清单预算（或最高投标限价）、合同（工程）结算、竣工决算和造价鉴定、计算工程量、工程变更费用咨询、工程成本测（核）算</t>
  </si>
  <si>
    <t>E4-3</t>
  </si>
  <si>
    <t>机电与金属结构工程</t>
  </si>
  <si>
    <t>适用于机电与金属结构专业的施工图预算、招标工程量清单及清单预算（或最高投标限价）、合同（工程）结算和造价鉴定、计算工程量、工程变更费用咨询、工程成本测（核）算</t>
  </si>
  <si>
    <t>E4-4</t>
  </si>
  <si>
    <t>设备工程</t>
  </si>
  <si>
    <t>适用于设备工程专业的施工图预算、招标工程量清单及清单预算（或最高投标限价）、合同（工程）结算和造价鉴定、计算工程量、工程变更费用咨询、工程成本测（核）算</t>
  </si>
  <si>
    <t>E4-5</t>
  </si>
  <si>
    <t>附属房建工程（房屋建筑及附属工程）</t>
  </si>
  <si>
    <t>适用于房屋建筑与水运附属工程专业的施工图预算、招标工程量清单及清单预算（或最高投标限价）、合同（工程）结算和造价鉴定、计算工程量、工程变更费用咨询、工程成本测（核）算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</si>
</sst>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.00_ "/>
  </numFmts>
  <fonts count="26">
    <font>
      <sz val="11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sz val="10.5"/>
      <color theme="1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u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8" applyNumberFormat="0" applyAlignment="0" applyProtection="0">
      <alignment vertical="center"/>
    </xf>
    <xf numFmtId="0" fontId="16" fillId="5" borderId="19" applyNumberFormat="0" applyAlignment="0" applyProtection="0">
      <alignment vertical="center"/>
    </xf>
    <xf numFmtId="0" fontId="17" fillId="5" borderId="18" applyNumberFormat="0" applyAlignment="0" applyProtection="0">
      <alignment vertical="center"/>
    </xf>
    <xf numFmtId="0" fontId="18" fillId="6" borderId="20" applyNumberFormat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justify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justify" vertical="center"/>
    </xf>
    <xf numFmtId="0" fontId="2" fillId="2" borderId="7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justify" vertical="center" wrapText="1"/>
    </xf>
    <xf numFmtId="0" fontId="3" fillId="2" borderId="7" xfId="0" applyFont="1" applyFill="1" applyBorder="1" applyAlignment="1">
      <alignment horizontal="justify" vertical="center" wrapText="1"/>
    </xf>
    <xf numFmtId="0" fontId="1" fillId="2" borderId="7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76" fontId="5" fillId="2" borderId="5" xfId="0" applyNumberFormat="1" applyFont="1" applyFill="1" applyBorder="1" applyAlignment="1">
      <alignment horizontal="right" vertical="center"/>
    </xf>
    <xf numFmtId="176" fontId="5" fillId="2" borderId="7" xfId="0" applyNumberFormat="1" applyFont="1" applyFill="1" applyBorder="1" applyAlignment="1">
      <alignment horizontal="right" vertical="center"/>
    </xf>
    <xf numFmtId="0" fontId="5" fillId="2" borderId="10" xfId="0" applyFont="1" applyFill="1" applyBorder="1" applyAlignment="1">
      <alignment horizontal="right" vertical="center"/>
    </xf>
    <xf numFmtId="177" fontId="6" fillId="2" borderId="7" xfId="0" applyNumberFormat="1" applyFont="1" applyFill="1" applyBorder="1" applyAlignment="1">
      <alignment horizontal="right" vertical="center"/>
    </xf>
    <xf numFmtId="176" fontId="5" fillId="2" borderId="10" xfId="0" applyNumberFormat="1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I20" sqref="I20"/>
    </sheetView>
  </sheetViews>
  <sheetFormatPr defaultColWidth="9" defaultRowHeight="13.5"/>
  <cols>
    <col min="2" max="7" width="13.75" customWidth="1"/>
  </cols>
  <sheetData>
    <row r="1" ht="14.25" spans="1:9">
      <c r="A1" s="32" t="s">
        <v>0</v>
      </c>
      <c r="B1" s="33" t="s">
        <v>1</v>
      </c>
      <c r="C1" s="34"/>
      <c r="D1" s="35" t="s">
        <v>2</v>
      </c>
      <c r="E1" s="35"/>
      <c r="F1" s="35" t="s">
        <v>3</v>
      </c>
      <c r="G1" s="35"/>
    </row>
    <row r="2" ht="14.25" spans="1:9">
      <c r="A2" s="36"/>
      <c r="B2" s="37" t="s">
        <v>4</v>
      </c>
      <c r="C2" s="38"/>
      <c r="D2" s="39" t="s">
        <v>5</v>
      </c>
      <c r="E2" s="39" t="s">
        <v>6</v>
      </c>
      <c r="F2" s="39" t="s">
        <v>5</v>
      </c>
      <c r="G2" s="39" t="s">
        <v>6</v>
      </c>
    </row>
    <row r="3" ht="14.25" spans="1:9">
      <c r="A3" s="36" t="s">
        <v>7</v>
      </c>
      <c r="B3" s="41">
        <v>0</v>
      </c>
      <c r="C3" s="41">
        <f>B4</f>
        <v>100</v>
      </c>
      <c r="D3" s="48">
        <v>10</v>
      </c>
      <c r="E3" s="43">
        <v>0</v>
      </c>
      <c r="F3" s="49">
        <v>2</v>
      </c>
      <c r="G3" s="43">
        <v>0</v>
      </c>
      <c r="H3">
        <v>0</v>
      </c>
      <c r="I3" t="str">
        <f>H3&amp;":{ref:'"&amp;A3&amp;"',staLine:"&amp;B3&amp;",endLine:"&amp;C3&amp;",basic:{staPrice:"&amp;E3&amp;",rate:"&amp;D3/1000&amp;"},optional:{staPrice:"&amp;G3&amp;",rate:"&amp;F3/1000&amp;"}}"</f>
        <v>0:{ref:'C1-1',staLine:0,endLine:100,basic:{staPrice:0,rate:0.01},optional:{staPrice:0,rate:0.002}}</v>
      </c>
    </row>
    <row r="4" ht="14.25" spans="1:9">
      <c r="A4" s="36" t="s">
        <v>8</v>
      </c>
      <c r="B4" s="41">
        <v>100</v>
      </c>
      <c r="C4" s="41">
        <f t="shared" ref="C4:C18" si="0">B5</f>
        <v>300</v>
      </c>
      <c r="D4" s="48">
        <v>8</v>
      </c>
      <c r="E4" s="43">
        <f>IF(ISNUMBER(E2),E2+($B4-$B3)*D3*10,($B4-$B3)*D3*10)</f>
        <v>10000</v>
      </c>
      <c r="F4" s="49">
        <v>1.6</v>
      </c>
      <c r="G4" s="43">
        <f>IF(ISNUMBER(G2),G2+($B4-$B3)*F3*10,($B4-$B3)*F3*10)</f>
        <v>2000</v>
      </c>
      <c r="H4">
        <v>1</v>
      </c>
      <c r="I4" t="str">
        <f t="shared" ref="I4:I19" si="1">H4&amp;":{ref:'"&amp;A4&amp;"',staLine:"&amp;B4&amp;",endLine:"&amp;C4&amp;",basic:{staPrice:"&amp;E4&amp;",rate:"&amp;D4/1000&amp;"},optional:{staPrice:"&amp;G4&amp;",rate:"&amp;F4/1000&amp;"}}"</f>
        <v>1:{ref:'C1-2',staLine:100,endLine:300,basic:{staPrice:10000,rate:0.008},optional:{staPrice:2000,rate:0.0016}}</v>
      </c>
    </row>
    <row r="5" ht="14.25" spans="1:9">
      <c r="A5" s="36" t="s">
        <v>9</v>
      </c>
      <c r="B5" s="41">
        <v>300</v>
      </c>
      <c r="C5" s="41">
        <f t="shared" si="0"/>
        <v>500</v>
      </c>
      <c r="D5" s="48">
        <v>5</v>
      </c>
      <c r="E5" s="43">
        <f t="shared" ref="E5:E19" si="2">IF(ISNUMBER(E4),E4+($B5-$B4)*D4*10,($B5-$B4)*D4*10)</f>
        <v>26000</v>
      </c>
      <c r="F5" s="49">
        <v>1</v>
      </c>
      <c r="G5" s="43">
        <f t="shared" ref="G5:G19" si="3">IF(ISNUMBER(G4),G4+($B5-$B4)*F4*10,($B5-$B4)*F4*10)</f>
        <v>5200</v>
      </c>
      <c r="H5">
        <v>2</v>
      </c>
      <c r="I5" t="str">
        <f t="shared" si="1"/>
        <v>2:{ref:'C1-3',staLine:300,endLine:500,basic:{staPrice:26000,rate:0.005},optional:{staPrice:5200,rate:0.001}}</v>
      </c>
    </row>
    <row r="6" ht="14.25" spans="1:9">
      <c r="A6" s="36" t="s">
        <v>10</v>
      </c>
      <c r="B6" s="41">
        <v>500</v>
      </c>
      <c r="C6" s="41">
        <f t="shared" si="0"/>
        <v>1000</v>
      </c>
      <c r="D6" s="48">
        <v>4</v>
      </c>
      <c r="E6" s="43">
        <f t="shared" si="2"/>
        <v>36000</v>
      </c>
      <c r="F6" s="49">
        <v>0.8</v>
      </c>
      <c r="G6" s="43">
        <f t="shared" si="3"/>
        <v>7200</v>
      </c>
      <c r="H6">
        <v>3</v>
      </c>
      <c r="I6" t="str">
        <f t="shared" si="1"/>
        <v>3:{ref:'C1-4',staLine:500,endLine:1000,basic:{staPrice:36000,rate:0.004},optional:{staPrice:7200,rate:0.0008}}</v>
      </c>
    </row>
    <row r="7" ht="14.25" spans="1:9">
      <c r="A7" s="47" t="s">
        <v>11</v>
      </c>
      <c r="B7" s="44">
        <v>1000</v>
      </c>
      <c r="C7" s="41">
        <f t="shared" si="0"/>
        <v>5000</v>
      </c>
      <c r="D7" s="48">
        <v>3</v>
      </c>
      <c r="E7" s="43">
        <f t="shared" si="2"/>
        <v>56000</v>
      </c>
      <c r="F7" s="49">
        <v>0.6</v>
      </c>
      <c r="G7" s="43">
        <f t="shared" si="3"/>
        <v>11200</v>
      </c>
      <c r="H7">
        <v>4</v>
      </c>
      <c r="I7" t="str">
        <f t="shared" si="1"/>
        <v>4:{ref:'C1-5',staLine:1000,endLine:5000,basic:{staPrice:56000,rate:0.003},optional:{staPrice:11200,rate:0.0006}}</v>
      </c>
    </row>
    <row r="8" ht="14.25" spans="1:9">
      <c r="A8" s="47" t="s">
        <v>12</v>
      </c>
      <c r="B8" s="44">
        <v>5000</v>
      </c>
      <c r="C8" s="41">
        <f t="shared" si="0"/>
        <v>10000</v>
      </c>
      <c r="D8" s="48">
        <v>2</v>
      </c>
      <c r="E8" s="43">
        <f t="shared" si="2"/>
        <v>176000</v>
      </c>
      <c r="F8" s="49">
        <v>0.4</v>
      </c>
      <c r="G8" s="43">
        <f t="shared" si="3"/>
        <v>35200</v>
      </c>
      <c r="H8">
        <v>5</v>
      </c>
      <c r="I8" t="str">
        <f t="shared" si="1"/>
        <v>5:{ref:'C1-6',staLine:5000,endLine:10000,basic:{staPrice:176000,rate:0.002},optional:{staPrice:35200,rate:0.0004}}</v>
      </c>
    </row>
    <row r="9" ht="14.25" spans="1:9">
      <c r="A9" s="47" t="s">
        <v>13</v>
      </c>
      <c r="B9" s="44">
        <v>10000</v>
      </c>
      <c r="C9" s="41">
        <f t="shared" si="0"/>
        <v>30000</v>
      </c>
      <c r="D9" s="48">
        <v>1.6</v>
      </c>
      <c r="E9" s="43">
        <f t="shared" si="2"/>
        <v>276000</v>
      </c>
      <c r="F9" s="49">
        <v>0.32</v>
      </c>
      <c r="G9" s="43">
        <f t="shared" si="3"/>
        <v>55200</v>
      </c>
      <c r="H9">
        <v>6</v>
      </c>
      <c r="I9" t="str">
        <f t="shared" si="1"/>
        <v>6:{ref:'C1-7',staLine:10000,endLine:30000,basic:{staPrice:276000,rate:0.0016},optional:{staPrice:55200,rate:0.00032}}</v>
      </c>
    </row>
    <row r="10" ht="14.25" spans="1:9">
      <c r="A10" s="47" t="s">
        <v>14</v>
      </c>
      <c r="B10" s="44">
        <v>30000</v>
      </c>
      <c r="C10" s="41">
        <f t="shared" si="0"/>
        <v>50000</v>
      </c>
      <c r="D10" s="48">
        <v>1.3</v>
      </c>
      <c r="E10" s="43">
        <f t="shared" si="2"/>
        <v>596000</v>
      </c>
      <c r="F10" s="49">
        <v>0.26</v>
      </c>
      <c r="G10" s="43">
        <f t="shared" si="3"/>
        <v>119200</v>
      </c>
      <c r="H10">
        <v>7</v>
      </c>
      <c r="I10" t="str">
        <f t="shared" si="1"/>
        <v>7:{ref:'C1-8',staLine:30000,endLine:50000,basic:{staPrice:596000,rate:0.0013},optional:{staPrice:119200,rate:0.00026}}</v>
      </c>
    </row>
    <row r="11" ht="14.25" spans="1:9">
      <c r="A11" s="47" t="s">
        <v>15</v>
      </c>
      <c r="B11" s="44">
        <v>50000</v>
      </c>
      <c r="C11" s="41">
        <f t="shared" si="0"/>
        <v>100000</v>
      </c>
      <c r="D11" s="48">
        <v>1</v>
      </c>
      <c r="E11" s="43">
        <f t="shared" si="2"/>
        <v>856000</v>
      </c>
      <c r="F11" s="49">
        <v>0.2</v>
      </c>
      <c r="G11" s="43">
        <f t="shared" si="3"/>
        <v>171200</v>
      </c>
      <c r="H11">
        <v>8</v>
      </c>
      <c r="I11" t="str">
        <f t="shared" si="1"/>
        <v>8:{ref:'C1-9',staLine:50000,endLine:100000,basic:{staPrice:856000,rate:0.001},optional:{staPrice:171200,rate:0.0002}}</v>
      </c>
    </row>
    <row r="12" ht="14.25" spans="1:9">
      <c r="A12" s="47" t="s">
        <v>16</v>
      </c>
      <c r="B12" s="44">
        <v>100000</v>
      </c>
      <c r="C12" s="41">
        <f t="shared" si="0"/>
        <v>150000</v>
      </c>
      <c r="D12" s="48">
        <v>0.9</v>
      </c>
      <c r="E12" s="43">
        <f t="shared" si="2"/>
        <v>1356000</v>
      </c>
      <c r="F12" s="49">
        <v>0.18</v>
      </c>
      <c r="G12" s="43">
        <f t="shared" si="3"/>
        <v>271200</v>
      </c>
      <c r="H12">
        <v>9</v>
      </c>
      <c r="I12" t="str">
        <f t="shared" si="1"/>
        <v>9:{ref:'C1-10',staLine:100000,endLine:150000,basic:{staPrice:1356000,rate:0.0009},optional:{staPrice:271200,rate:0.00018}}</v>
      </c>
    </row>
    <row r="13" ht="14.25" spans="1:9">
      <c r="A13" s="47" t="s">
        <v>17</v>
      </c>
      <c r="B13" s="44">
        <v>150000</v>
      </c>
      <c r="C13" s="41">
        <f t="shared" si="0"/>
        <v>200000</v>
      </c>
      <c r="D13" s="48">
        <v>0.8</v>
      </c>
      <c r="E13" s="43">
        <f t="shared" si="2"/>
        <v>1806000</v>
      </c>
      <c r="F13" s="49">
        <v>0.16</v>
      </c>
      <c r="G13" s="43">
        <f t="shared" si="3"/>
        <v>361200</v>
      </c>
      <c r="H13">
        <v>10</v>
      </c>
      <c r="I13" t="str">
        <f t="shared" si="1"/>
        <v>10:{ref:'C1-11',staLine:150000,endLine:200000,basic:{staPrice:1806000,rate:0.0008},optional:{staPrice:361200,rate:0.00016}}</v>
      </c>
    </row>
    <row r="14" ht="14.25" spans="1:9">
      <c r="A14" s="47" t="s">
        <v>18</v>
      </c>
      <c r="B14" s="44">
        <v>200000</v>
      </c>
      <c r="C14" s="41">
        <f t="shared" si="0"/>
        <v>300000</v>
      </c>
      <c r="D14" s="48">
        <v>0.7</v>
      </c>
      <c r="E14" s="43">
        <f t="shared" si="2"/>
        <v>2206000</v>
      </c>
      <c r="F14" s="49">
        <v>0.14</v>
      </c>
      <c r="G14" s="43">
        <f t="shared" si="3"/>
        <v>441200</v>
      </c>
      <c r="H14">
        <v>11</v>
      </c>
      <c r="I14" t="str">
        <f t="shared" si="1"/>
        <v>11:{ref:'C1-12',staLine:200000,endLine:300000,basic:{staPrice:2206000,rate:0.0007},optional:{staPrice:441200,rate:0.00014}}</v>
      </c>
    </row>
    <row r="15" ht="14.25" spans="1:9">
      <c r="A15" s="47" t="s">
        <v>19</v>
      </c>
      <c r="B15" s="44">
        <v>300000</v>
      </c>
      <c r="C15" s="41">
        <f t="shared" si="0"/>
        <v>400000</v>
      </c>
      <c r="D15" s="48">
        <v>0.6</v>
      </c>
      <c r="E15" s="43">
        <f t="shared" si="2"/>
        <v>2906000</v>
      </c>
      <c r="F15" s="49">
        <v>0.12</v>
      </c>
      <c r="G15" s="43">
        <f t="shared" si="3"/>
        <v>581200</v>
      </c>
      <c r="H15">
        <v>12</v>
      </c>
      <c r="I15" t="str">
        <f t="shared" si="1"/>
        <v>12:{ref:'C1-13',staLine:300000,endLine:400000,basic:{staPrice:2906000,rate:0.0006},optional:{staPrice:581200,rate:0.00012}}</v>
      </c>
    </row>
    <row r="16" ht="14.25" spans="1:9">
      <c r="A16" s="47" t="s">
        <v>20</v>
      </c>
      <c r="B16" s="44">
        <v>400000</v>
      </c>
      <c r="C16" s="41">
        <f t="shared" si="0"/>
        <v>600000</v>
      </c>
      <c r="D16" s="48">
        <v>0.5</v>
      </c>
      <c r="E16" s="43">
        <f t="shared" si="2"/>
        <v>3506000</v>
      </c>
      <c r="F16" s="49">
        <v>0.1</v>
      </c>
      <c r="G16" s="43">
        <f t="shared" si="3"/>
        <v>701200</v>
      </c>
      <c r="H16">
        <v>13</v>
      </c>
      <c r="I16" t="str">
        <f t="shared" si="1"/>
        <v>13:{ref:'C1-14',staLine:400000,endLine:600000,basic:{staPrice:3506000,rate:0.0005},optional:{staPrice:701200,rate:0.0001}}</v>
      </c>
    </row>
    <row r="17" ht="14.25" spans="1:9">
      <c r="A17" s="47" t="s">
        <v>21</v>
      </c>
      <c r="B17" s="44">
        <v>600000</v>
      </c>
      <c r="C17" s="41">
        <f t="shared" si="0"/>
        <v>800000</v>
      </c>
      <c r="D17" s="48">
        <v>0.4</v>
      </c>
      <c r="E17" s="43">
        <f t="shared" si="2"/>
        <v>4506000</v>
      </c>
      <c r="F17" s="49">
        <v>0.08</v>
      </c>
      <c r="G17" s="43">
        <f t="shared" si="3"/>
        <v>901200</v>
      </c>
      <c r="H17">
        <v>14</v>
      </c>
      <c r="I17" t="str">
        <f t="shared" si="1"/>
        <v>14:{ref:'C1-15',staLine:600000,endLine:800000,basic:{staPrice:4506000,rate:0.0004},optional:{staPrice:901200,rate:0.00008}}</v>
      </c>
    </row>
    <row r="18" ht="14.25" spans="1:9">
      <c r="A18" s="47" t="s">
        <v>22</v>
      </c>
      <c r="B18" s="44">
        <v>800000</v>
      </c>
      <c r="C18" s="41">
        <f t="shared" si="0"/>
        <v>1000000</v>
      </c>
      <c r="D18" s="48">
        <v>0.3</v>
      </c>
      <c r="E18" s="43">
        <f t="shared" si="2"/>
        <v>5306000</v>
      </c>
      <c r="F18" s="49">
        <v>0.06</v>
      </c>
      <c r="G18" s="43">
        <f t="shared" si="3"/>
        <v>1061200</v>
      </c>
      <c r="H18">
        <v>15</v>
      </c>
      <c r="I18" t="str">
        <f t="shared" si="1"/>
        <v>15:{ref:'C1-16',staLine:800000,endLine:1000000,basic:{staPrice:5306000,rate:0.0003},optional:{staPrice:1061200,rate:0.00006}}</v>
      </c>
    </row>
    <row r="19" ht="14.25" spans="1:9">
      <c r="A19" s="47" t="s">
        <v>23</v>
      </c>
      <c r="B19" s="44">
        <v>1000000</v>
      </c>
      <c r="C19" s="44" t="s">
        <v>24</v>
      </c>
      <c r="D19" s="48">
        <v>0.25</v>
      </c>
      <c r="E19" s="43">
        <f t="shared" si="2"/>
        <v>5906000</v>
      </c>
      <c r="F19" s="49">
        <v>0.05</v>
      </c>
      <c r="G19" s="43">
        <f t="shared" si="3"/>
        <v>1181200</v>
      </c>
      <c r="H19">
        <v>16</v>
      </c>
      <c r="I19" t="str">
        <f t="shared" si="1"/>
        <v>16:{ref:'C1-17',staLine:1000000,endLine:null,basic:{staPrice:5906000,rate:0.00025},optional:{staPrice:1181200,rate:0.00005}}</v>
      </c>
    </row>
    <row r="20" spans="1:9">
      <c r="I20" t="str">
        <f>"{"&amp;_xlfn.TEXTJOIN(",",TRUE,I3:I19)&amp;",}"</f>
        <v>{0:{ref:'C1-1',staLine:0,endLine:100,basic:{staPrice:0,rate:0.01},optional:{staPrice:0,rate:0.002}},1:{ref:'C1-2',staLine:100,endLine:300,basic:{staPrice:10000,rate:0.008},optional:{staPrice:2000,rate:0.0016}},2:{ref:'C1-3',staLine:300,endLine:500,basic:{staPrice:26000,rate:0.005},optional:{staPrice:5200,rate:0.001}},3:{ref:'C1-4',staLine:500,endLine:1000,basic:{staPrice:36000,rate:0.004},optional:{staPrice:7200,rate:0.0008}},4:{ref:'C1-5',staLine:1000,endLine:5000,basic:{staPrice:56000,rate:0.003},optional:{staPrice:11200,rate:0.0006}},5:{ref:'C1-6',staLine:5000,endLine:10000,basic:{staPrice:176000,rate:0.002},optional:{staPrice:35200,rate:0.0004}},6:{ref:'C1-7',staLine:10000,endLine:30000,basic:{staPrice:276000,rate:0.0016},optional:{staPrice:55200,rate:0.00032}},7:{ref:'C1-8',staLine:30000,endLine:50000,basic:{staPrice:596000,rate:0.0013},optional:{staPrice:119200,rate:0.00026}},8:{ref:'C1-9',staLine:50000,endLine:100000,basic:{staPrice:856000,rate:0.001},optional:{staPrice:171200,rate:0.0002}},9:{ref:'C1-10',staLine:100000,endLine:150000,basic:{staPrice:1356000,rate:0.0009},optional:{staPrice:271200,rate:0.00018}},10:{ref:'C1-11',staLine:150000,endLine:200000,basic:{staPrice:1806000,rate:0.0008},optional:{staPrice:361200,rate:0.00016}},11:{ref:'C1-12',staLine:200000,endLine:300000,basic:{staPrice:2206000,rate:0.0007},optional:{staPrice:441200,rate:0.00014}},12:{ref:'C1-13',staLine:300000,endLine:400000,basic:{staPrice:2906000,rate:0.0006},optional:{staPrice:581200,rate:0.00012}},13:{ref:'C1-14',staLine:400000,endLine:600000,basic:{staPrice:3506000,rate:0.0005},optional:{staPrice:701200,rate:0.0001}},14:{ref:'C1-15',staLine:600000,endLine:800000,basic:{staPrice:4506000,rate:0.0004},optional:{staPrice:901200,rate:0.00008}},15:{ref:'C1-16',staLine:800000,endLine:1000000,basic:{staPrice:5306000,rate:0.0003},optional:{staPrice:1061200,rate:0.00006}},16:{ref:'C1-17',staLine:1000000,endLine:null,basic:{staPrice:5906000,rate:0.00025},optional:{staPrice:1181200,rate:0.00005}},}</v>
      </c>
    </row>
  </sheetData>
  <mergeCells count="4">
    <mergeCell ref="B1:C1"/>
    <mergeCell ref="D1:E1"/>
    <mergeCell ref="F1:G1"/>
    <mergeCell ref="B2:C2"/>
  </mergeCells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I9" sqref="I9"/>
    </sheetView>
  </sheetViews>
  <sheetFormatPr defaultColWidth="9" defaultRowHeight="13.5"/>
  <cols>
    <col min="2" max="7" width="13.75" customWidth="1"/>
  </cols>
  <sheetData>
    <row r="1" ht="14.25" spans="1:9">
      <c r="A1" s="32" t="s">
        <v>0</v>
      </c>
      <c r="B1" s="33" t="s">
        <v>25</v>
      </c>
      <c r="C1" s="34"/>
      <c r="D1" s="35" t="s">
        <v>2</v>
      </c>
      <c r="E1" s="35"/>
      <c r="F1" s="35" t="s">
        <v>3</v>
      </c>
      <c r="G1" s="35"/>
    </row>
    <row r="2" ht="14.25" spans="1:9">
      <c r="A2" s="36"/>
      <c r="B2" s="37" t="s">
        <v>26</v>
      </c>
      <c r="C2" s="38"/>
      <c r="D2" s="39" t="s">
        <v>27</v>
      </c>
      <c r="E2" s="39" t="s">
        <v>6</v>
      </c>
      <c r="F2" s="39" t="s">
        <v>27</v>
      </c>
      <c r="G2" s="39" t="s">
        <v>6</v>
      </c>
    </row>
    <row r="3" ht="14.25" spans="1:9">
      <c r="A3" s="45" t="s">
        <v>28</v>
      </c>
      <c r="B3" s="40">
        <v>0</v>
      </c>
      <c r="C3" s="41">
        <f>B4</f>
        <v>50</v>
      </c>
      <c r="D3" s="42">
        <v>200</v>
      </c>
      <c r="E3" s="43">
        <v>0</v>
      </c>
      <c r="F3" s="46">
        <v>40</v>
      </c>
      <c r="G3" s="43">
        <v>0</v>
      </c>
      <c r="H3">
        <v>0</v>
      </c>
      <c r="I3" t="str">
        <f t="shared" ref="I3:I8" si="0">H3&amp;":{ref:'"&amp;A3&amp;"',staLine:"&amp;B3&amp;",endLine:"&amp;C3&amp;",basic:{staPrice:"&amp;E3&amp;",rate:"&amp;D3&amp;"},optional:{staPrice:"&amp;G3&amp;",rate:"&amp;F3&amp;"}}"</f>
        <v>0:{ref:'C2-1',staLine:0,endLine:50,basic:{staPrice:0,rate:200},optional:{staPrice:0,rate:40}}</v>
      </c>
    </row>
    <row r="4" ht="14.25" spans="1:9">
      <c r="A4" s="36" t="s">
        <v>29</v>
      </c>
      <c r="B4" s="41">
        <v>50</v>
      </c>
      <c r="C4" s="41">
        <f>B5</f>
        <v>100</v>
      </c>
      <c r="D4" s="42">
        <v>160</v>
      </c>
      <c r="E4" s="43">
        <f>IF(ISNUMBER(E2),E2+($B4-$B3)*D3,($B4-$B3)*D3)</f>
        <v>10000</v>
      </c>
      <c r="F4" s="46">
        <v>32</v>
      </c>
      <c r="G4" s="43">
        <f>IF(ISNUMBER(G2),G2+($B4-$B3)*F3,($B4-$B3)*F3)</f>
        <v>2000</v>
      </c>
      <c r="H4">
        <v>1</v>
      </c>
      <c r="I4" t="str">
        <f t="shared" si="0"/>
        <v>1:{ref:'C2-2',staLine:50,endLine:100,basic:{staPrice:10000,rate:160},optional:{staPrice:2000,rate:32}}</v>
      </c>
    </row>
    <row r="5" ht="14.25" spans="1:9">
      <c r="A5" s="47" t="s">
        <v>30</v>
      </c>
      <c r="B5" s="44">
        <v>100</v>
      </c>
      <c r="C5" s="41">
        <f>B6</f>
        <v>500</v>
      </c>
      <c r="D5" s="42">
        <v>120</v>
      </c>
      <c r="E5" s="43">
        <f>IF(ISNUMBER(E4),E4+($B5-$B4)*D4,($B5-$B4)*D4)</f>
        <v>18000</v>
      </c>
      <c r="F5" s="46">
        <v>24</v>
      </c>
      <c r="G5" s="43">
        <f>IF(ISNUMBER(G4),G4+($B5-$B4)*F4,($B5-$B4)*F4)</f>
        <v>3600</v>
      </c>
      <c r="H5">
        <v>2</v>
      </c>
      <c r="I5" t="str">
        <f t="shared" si="0"/>
        <v>2:{ref:'C2-3',staLine:100,endLine:500,basic:{staPrice:18000,rate:120},optional:{staPrice:3600,rate:24}}</v>
      </c>
    </row>
    <row r="6" ht="14.25" spans="1:9">
      <c r="A6" s="47" t="s">
        <v>31</v>
      </c>
      <c r="B6" s="44">
        <v>500</v>
      </c>
      <c r="C6" s="41">
        <f>B7</f>
        <v>1000</v>
      </c>
      <c r="D6" s="42">
        <v>80</v>
      </c>
      <c r="E6" s="43">
        <f>IF(ISNUMBER(E5),E5+($B6-$B5)*D5,($B6-$B5)*D5)</f>
        <v>66000</v>
      </c>
      <c r="F6" s="46">
        <v>16</v>
      </c>
      <c r="G6" s="43">
        <f>IF(ISNUMBER(G5),G5+($B6-$B5)*F5,($B6-$B5)*F5)</f>
        <v>13200</v>
      </c>
      <c r="H6">
        <v>3</v>
      </c>
      <c r="I6" t="str">
        <f t="shared" si="0"/>
        <v>3:{ref:'C2-4',staLine:500,endLine:1000,basic:{staPrice:66000,rate:80},optional:{staPrice:13200,rate:16}}</v>
      </c>
    </row>
    <row r="7" ht="14.25" spans="1:9">
      <c r="A7" s="47" t="s">
        <v>32</v>
      </c>
      <c r="B7" s="44">
        <v>1000</v>
      </c>
      <c r="C7" s="41">
        <f>B8</f>
        <v>5000</v>
      </c>
      <c r="D7" s="42">
        <v>60</v>
      </c>
      <c r="E7" s="43">
        <f>IF(ISNUMBER(E6),E6+($B7-$B6)*D6,($B7-$B6)*D6)</f>
        <v>106000</v>
      </c>
      <c r="F7" s="46">
        <v>12</v>
      </c>
      <c r="G7" s="43">
        <f>IF(ISNUMBER(G6),G6+($B7-$B6)*F6,($B7-$B6)*F6)</f>
        <v>21200</v>
      </c>
      <c r="H7">
        <v>4</v>
      </c>
      <c r="I7" t="str">
        <f t="shared" si="0"/>
        <v>4:{ref:'C2-5',staLine:1000,endLine:5000,basic:{staPrice:106000,rate:60},optional:{staPrice:21200,rate:12}}</v>
      </c>
    </row>
    <row r="8" ht="14.25" spans="1:9">
      <c r="A8" s="47" t="s">
        <v>33</v>
      </c>
      <c r="B8" s="44">
        <v>5000</v>
      </c>
      <c r="C8" s="41" t="s">
        <v>24</v>
      </c>
      <c r="D8" s="42">
        <v>20</v>
      </c>
      <c r="E8" s="43">
        <f>IF(ISNUMBER(E7),E7+($B8-$B7)*D7,($B8-$B7)*D7)</f>
        <v>346000</v>
      </c>
      <c r="F8" s="46">
        <v>4</v>
      </c>
      <c r="G8" s="43">
        <f>IF(ISNUMBER(G7),G7+($B8-$B7)*F7,($B8-$B7)*F7)</f>
        <v>69200</v>
      </c>
      <c r="H8">
        <v>5</v>
      </c>
      <c r="I8" t="str">
        <f t="shared" si="0"/>
        <v>5:{ref:'C2-6',staLine:5000,endLine:null,basic:{staPrice:346000,rate:20},optional:{staPrice:69200,rate:4}}</v>
      </c>
    </row>
    <row r="9" spans="1:9">
      <c r="I9" t="str">
        <f>"{"&amp;_xlfn.TEXTJOIN(",",TRUE,I3:I8)&amp;",}"</f>
        <v>{0:{ref:'C2-1',staLine:0,endLine:50,basic:{staPrice:0,rate:200},optional:{staPrice:0,rate:40}},1:{ref:'C2-2',staLine:50,endLine:100,basic:{staPrice:10000,rate:160},optional:{staPrice:2000,rate:32}},2:{ref:'C2-3',staLine:100,endLine:500,basic:{staPrice:18000,rate:120},optional:{staPrice:3600,rate:24}},3:{ref:'C2-4',staLine:500,endLine:1000,basic:{staPrice:66000,rate:80},optional:{staPrice:13200,rate:16}},4:{ref:'C2-5',staLine:1000,endLine:5000,basic:{staPrice:106000,rate:60},optional:{staPrice:21200,rate:12}},5:{ref:'C2-6',staLine:5000,endLine:null,basic:{staPrice:346000,rate:20},optional:{staPrice:69200,rate:4}},}</v>
      </c>
    </row>
  </sheetData>
  <mergeCells count="4">
    <mergeCell ref="B1:C1"/>
    <mergeCell ref="D1:E1"/>
    <mergeCell ref="F1:G1"/>
    <mergeCell ref="B2:C2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workbookViewId="0">
      <selection activeCell="G8" sqref="G8"/>
    </sheetView>
  </sheetViews>
  <sheetFormatPr defaultColWidth="9" defaultRowHeight="13.5" outlineLevelRow="7" outlineLevelCol="6"/>
  <cols>
    <col min="2" max="5" width="13.75" customWidth="1"/>
  </cols>
  <sheetData>
    <row r="1" ht="14.25" spans="1:7">
      <c r="A1" s="32" t="s">
        <v>0</v>
      </c>
      <c r="B1" s="33" t="s">
        <v>1</v>
      </c>
      <c r="C1" s="34"/>
      <c r="D1" s="35" t="s">
        <v>2</v>
      </c>
      <c r="E1" s="35"/>
    </row>
    <row r="2" ht="14.25" spans="1:7">
      <c r="A2" s="36"/>
      <c r="B2" s="37" t="s">
        <v>34</v>
      </c>
      <c r="C2" s="38"/>
      <c r="D2" s="39" t="s">
        <v>35</v>
      </c>
      <c r="E2" s="39" t="s">
        <v>6</v>
      </c>
    </row>
    <row r="3" ht="14.25" spans="1:7">
      <c r="A3" s="28" t="s">
        <v>36</v>
      </c>
      <c r="B3" s="40">
        <v>0</v>
      </c>
      <c r="C3" s="41">
        <f>B4</f>
        <v>10</v>
      </c>
      <c r="D3" s="42">
        <v>500</v>
      </c>
      <c r="E3" s="43">
        <v>0</v>
      </c>
      <c r="F3">
        <v>0</v>
      </c>
      <c r="G3" t="str">
        <f>F3&amp;":{ref:'"&amp;A3&amp;"',staLine:"&amp;B3&amp;",endLine:"&amp;C3&amp;",staPrice:"&amp;E3&amp;",rate:"&amp;D3&amp;"}"</f>
        <v>0:{ref:'C8-1',staLine:0,endLine:10,staPrice:0,rate:500}</v>
      </c>
    </row>
    <row r="4" ht="14.25" spans="1:7">
      <c r="A4" s="19" t="s">
        <v>37</v>
      </c>
      <c r="B4" s="41">
        <v>10</v>
      </c>
      <c r="C4" s="41">
        <f>B5</f>
        <v>30</v>
      </c>
      <c r="D4" s="42">
        <v>400</v>
      </c>
      <c r="E4" s="43">
        <f>IF(ISNUMBER(E2),E2+($B4-$B3)*D3,($B4-$B3)*D3)</f>
        <v>5000</v>
      </c>
      <c r="F4">
        <v>1</v>
      </c>
      <c r="G4" t="str">
        <f>F4&amp;":{ref:'"&amp;A4&amp;"',staLine:"&amp;B4&amp;",endLine:"&amp;C4&amp;",staPrice:"&amp;E4&amp;",rate:"&amp;D4&amp;"}"</f>
        <v>1:{ref:'C8-2',staLine:10,endLine:30,staPrice:5000,rate:400}</v>
      </c>
    </row>
    <row r="5" ht="14.25" spans="1:7">
      <c r="A5" s="19" t="s">
        <v>38</v>
      </c>
      <c r="B5" s="44">
        <v>30</v>
      </c>
      <c r="C5" s="41">
        <f>B6</f>
        <v>50</v>
      </c>
      <c r="D5" s="42">
        <v>300</v>
      </c>
      <c r="E5" s="43">
        <f>IF(ISNUMBER(E4),E4+($B5-$B4)*D4,($B5-$B4)*D4)</f>
        <v>13000</v>
      </c>
      <c r="F5">
        <v>2</v>
      </c>
      <c r="G5" t="str">
        <f>F5&amp;":{ref:'"&amp;A5&amp;"',staLine:"&amp;B5&amp;",endLine:"&amp;C5&amp;",staPrice:"&amp;E5&amp;",rate:"&amp;D5&amp;"}"</f>
        <v>2:{ref:'C8-3',staLine:30,endLine:50,staPrice:13000,rate:300}</v>
      </c>
    </row>
    <row r="6" ht="14.25" spans="1:7">
      <c r="A6" s="19" t="s">
        <v>39</v>
      </c>
      <c r="B6" s="44">
        <v>50</v>
      </c>
      <c r="C6" s="41">
        <f>B7</f>
        <v>100</v>
      </c>
      <c r="D6" s="42">
        <v>200</v>
      </c>
      <c r="E6" s="43">
        <f>IF(ISNUMBER(E5),E5+($B6-$B5)*D5,($B6-$B5)*D5)</f>
        <v>19000</v>
      </c>
      <c r="F6">
        <v>3</v>
      </c>
      <c r="G6" t="str">
        <f>F6&amp;":{ref:'"&amp;A6&amp;"',staLine:"&amp;B6&amp;",endLine:"&amp;C6&amp;",staPrice:"&amp;E6&amp;",rate:"&amp;D6&amp;"}"</f>
        <v>3:{ref:'C8-4',staLine:50,endLine:100,staPrice:19000,rate:200}</v>
      </c>
    </row>
    <row r="7" ht="14.25" spans="1:7">
      <c r="A7" s="19" t="s">
        <v>40</v>
      </c>
      <c r="B7" s="44">
        <v>100</v>
      </c>
      <c r="C7" s="41" t="s">
        <v>24</v>
      </c>
      <c r="D7" s="42">
        <v>100</v>
      </c>
      <c r="E7" s="43">
        <f>IF(ISNUMBER(E6),E6+($B7-$B6)*D6,($B7-$B6)*D6)</f>
        <v>29000</v>
      </c>
      <c r="F7">
        <v>4</v>
      </c>
      <c r="G7" t="str">
        <f>F7&amp;":{ref:'"&amp;A7&amp;"',staLine:"&amp;B7&amp;",endLine:"&amp;C7&amp;",staPrice:"&amp;E7&amp;",rate:"&amp;D7&amp;"}"</f>
        <v>4:{ref:'C8-5',staLine:100,endLine:null,staPrice:29000,rate:100}</v>
      </c>
    </row>
    <row r="8" spans="1:7">
      <c r="G8" t="str">
        <f>"{"&amp;_xlfn.TEXTJOIN(",",TRUE,G3:G7)&amp;",}"</f>
        <v>{0:{ref:'C8-1',staLine:0,endLine:10,staPrice:0,rate:500},1:{ref:'C8-2',staLine:10,endLine:30,staPrice:5000,rate:400},2:{ref:'C8-3',staLine:30,endLine:50,staPrice:13000,rate:300},3:{ref:'C8-4',staLine:50,endLine:100,staPrice:19000,rate:200},4:{ref:'C8-5',staLine:100,endLine:null,staPrice:29000,rate:100},}</v>
      </c>
    </row>
  </sheetData>
  <mergeCells count="3">
    <mergeCell ref="B1:C1"/>
    <mergeCell ref="D1:E1"/>
    <mergeCell ref="B2:C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abSelected="1" topLeftCell="A13" workbookViewId="0">
      <selection activeCell="M31" sqref="M31"/>
    </sheetView>
  </sheetViews>
  <sheetFormatPr defaultColWidth="9" defaultRowHeight="13.5"/>
  <cols>
    <col min="3" max="3" width="41.125" customWidth="1"/>
    <col min="4" max="4" width="16.5" customWidth="1"/>
    <col min="5" max="11" width="10.625" customWidth="1"/>
  </cols>
  <sheetData>
    <row r="1" ht="14.25" spans="1:13">
      <c r="A1" s="28">
        <v>15</v>
      </c>
      <c r="B1" s="28" t="s">
        <v>41</v>
      </c>
      <c r="C1" s="29" t="s">
        <v>42</v>
      </c>
      <c r="D1" s="14" t="s">
        <v>43</v>
      </c>
      <c r="E1" s="14"/>
      <c r="F1" s="14" t="b">
        <v>1</v>
      </c>
      <c r="G1" s="14">
        <v>0.3</v>
      </c>
      <c r="H1" s="14">
        <v>0.5</v>
      </c>
      <c r="I1" s="14">
        <v>0.4</v>
      </c>
      <c r="J1" s="14" t="s">
        <v>44</v>
      </c>
      <c r="K1" s="14">
        <v>10000</v>
      </c>
      <c r="L1">
        <f>ROW()-1</f>
        <v>0</v>
      </c>
      <c r="M1" t="str">
        <f>L1&amp;":{serviceID:"&amp;A1&amp;",ref:'"&amp;B1&amp;"',name:'"&amp;C1&amp;"',basicParam:'"&amp;D1&amp;"',required:"&amp;F1&amp;",unit:'"&amp;J1&amp;"',conversion:"&amp;K1&amp;",maxPrice:"&amp;H1&amp;",minPrice:"&amp;G1&amp;",defPrice:"&amp;I1&amp;",desc:'"&amp;E1&amp;"'}"</f>
        <v>0:{serviceID:15,ref:'C4-1',name:'工程造价日常顾问',basicParam:'服务月份数',required:TRUE,unit:'万元/月',conversion:10000,maxPrice:0.5,minPrice:0.3,defPrice:0.4,desc:''}</v>
      </c>
    </row>
    <row r="2" ht="14.25" spans="1:13">
      <c r="A2" s="28">
        <v>15</v>
      </c>
      <c r="B2" s="28" t="s">
        <v>45</v>
      </c>
      <c r="C2" s="29" t="s">
        <v>46</v>
      </c>
      <c r="D2" s="14" t="s">
        <v>47</v>
      </c>
      <c r="E2" s="14" t="s">
        <v>48</v>
      </c>
      <c r="F2" s="14" t="b">
        <v>1</v>
      </c>
      <c r="G2" s="14" t="s">
        <v>24</v>
      </c>
      <c r="H2" s="14" t="s">
        <v>24</v>
      </c>
      <c r="I2" s="14">
        <v>0.01</v>
      </c>
      <c r="J2" s="14" t="s">
        <v>49</v>
      </c>
      <c r="K2" s="14">
        <v>0.01</v>
      </c>
      <c r="L2">
        <f t="shared" ref="L2:L11" si="0">ROW()-1</f>
        <v>1</v>
      </c>
      <c r="M2" t="str">
        <f t="shared" ref="M2:M39" si="1">L2&amp;":{serviceID:"&amp;A2&amp;",ref:'"&amp;B2&amp;"',name:'"&amp;C2&amp;"',basicParam:'"&amp;D2&amp;"',required:"&amp;F2&amp;",unit:'"&amp;J2&amp;"',conversion:"&amp;K2&amp;",maxPrice:"&amp;H2&amp;",minPrice:"&amp;G2&amp;",defPrice:"&amp;I2&amp;",desc:'"&amp;E2&amp;"'}"</f>
        <v>1:{serviceID:15,ref:'C4-2',name:'工程造价专项顾问',basicParam:'服务项目的造价金额',required:TRUE,unit:'%',conversion:0.01,maxPrice:null,minPrice:null,defPrice:0.01,desc:'适用于涉及造价费用类的顾问'}</v>
      </c>
    </row>
    <row r="3" ht="14.25" spans="1:13">
      <c r="A3" s="28">
        <v>16</v>
      </c>
      <c r="B3" s="28" t="s">
        <v>50</v>
      </c>
      <c r="C3" s="29" t="s">
        <v>51</v>
      </c>
      <c r="D3" s="14" t="s">
        <v>52</v>
      </c>
      <c r="E3" s="14"/>
      <c r="F3" s="14" t="b">
        <v>1</v>
      </c>
      <c r="G3" s="14">
        <v>1</v>
      </c>
      <c r="H3" s="14">
        <v>2</v>
      </c>
      <c r="I3" s="14">
        <f t="shared" ref="I3:I36" si="2">AVERAGE(G3:H3)</f>
        <v>1.5</v>
      </c>
      <c r="J3" s="14" t="s">
        <v>53</v>
      </c>
      <c r="K3" s="14">
        <v>10000</v>
      </c>
      <c r="L3">
        <f t="shared" si="0"/>
        <v>2</v>
      </c>
      <c r="M3" t="str">
        <f t="shared" si="1"/>
        <v>2:{serviceID:16,ref:'C5-1',name:'组织与调研工作',basicParam:'调研次数',required:TRUE,unit:'万元/次',conversion:10000,maxPrice:2,minPrice:1,defPrice:1.5,desc:''}</v>
      </c>
    </row>
    <row r="4" ht="14.25" spans="1:13">
      <c r="A4" s="28">
        <v>16</v>
      </c>
      <c r="B4" s="28" t="s">
        <v>54</v>
      </c>
      <c r="C4" s="29" t="s">
        <v>55</v>
      </c>
      <c r="D4" s="14" t="s">
        <v>56</v>
      </c>
      <c r="E4" s="30" t="s">
        <v>57</v>
      </c>
      <c r="F4" s="14" t="b">
        <v>1</v>
      </c>
      <c r="G4" s="14">
        <v>3</v>
      </c>
      <c r="H4" s="14">
        <v>5</v>
      </c>
      <c r="I4" s="14">
        <f t="shared" si="2"/>
        <v>4</v>
      </c>
      <c r="J4" s="14" t="s">
        <v>58</v>
      </c>
      <c r="K4" s="14">
        <v>10000</v>
      </c>
      <c r="L4">
        <f t="shared" si="0"/>
        <v>3</v>
      </c>
      <c r="M4" t="str">
        <f t="shared" si="1"/>
        <v>3:{serviceID:16,ref:'C5-2-1',name:'文件编写工作',basicParam:'文件份数',required:TRUE,unit:'万元/份',conversion:10000,maxPrice:5,minPrice:3,defPrice:4,desc:'主编'}</v>
      </c>
    </row>
    <row r="5" ht="14.25" spans="1:13">
      <c r="A5" s="28">
        <v>16</v>
      </c>
      <c r="B5" s="28" t="s">
        <v>59</v>
      </c>
      <c r="C5" s="29" t="s">
        <v>55</v>
      </c>
      <c r="D5" s="14" t="s">
        <v>56</v>
      </c>
      <c r="E5" s="31" t="s">
        <v>60</v>
      </c>
      <c r="F5" s="14" t="b">
        <v>1</v>
      </c>
      <c r="G5" s="14">
        <v>1</v>
      </c>
      <c r="H5" s="14">
        <v>3</v>
      </c>
      <c r="I5" s="14">
        <f t="shared" si="2"/>
        <v>2</v>
      </c>
      <c r="J5" s="14" t="s">
        <v>58</v>
      </c>
      <c r="K5" s="14">
        <v>10000</v>
      </c>
      <c r="L5">
        <f t="shared" si="0"/>
        <v>4</v>
      </c>
      <c r="M5" t="str">
        <f t="shared" si="1"/>
        <v>4:{serviceID:16,ref:'C5-2-2',name:'文件编写工作',basicParam:'文件份数',required:TRUE,unit:'万元/份',conversion:10000,maxPrice:3,minPrice:1,defPrice:2,desc:'参编'}</v>
      </c>
    </row>
    <row r="6" ht="14.25" spans="1:13">
      <c r="A6" s="28">
        <v>16</v>
      </c>
      <c r="B6" s="28" t="s">
        <v>61</v>
      </c>
      <c r="C6" s="29" t="s">
        <v>62</v>
      </c>
      <c r="D6" s="14" t="s">
        <v>63</v>
      </c>
      <c r="E6" s="31" t="s">
        <v>64</v>
      </c>
      <c r="F6" s="14" t="b">
        <v>0</v>
      </c>
      <c r="G6" s="14">
        <v>8</v>
      </c>
      <c r="H6" s="14">
        <v>20</v>
      </c>
      <c r="I6" s="14">
        <f t="shared" si="2"/>
        <v>14</v>
      </c>
      <c r="J6" s="14" t="s">
        <v>53</v>
      </c>
      <c r="K6" s="14">
        <v>10000</v>
      </c>
      <c r="L6">
        <f t="shared" si="0"/>
        <v>5</v>
      </c>
      <c r="M6" t="str">
        <f t="shared" si="1"/>
        <v>5:{serviceID:16,ref:'C5-3-1',name:'评审工作',basicParam:'评审次数',required:FALSE,unit:'万元/次',conversion:10000,maxPrice:20,minPrice:8,defPrice:14,desc:'大型评审'}</v>
      </c>
    </row>
    <row r="7" ht="14.25" spans="1:13">
      <c r="A7" s="28">
        <v>16</v>
      </c>
      <c r="B7" s="28" t="s">
        <v>65</v>
      </c>
      <c r="C7" s="29" t="s">
        <v>62</v>
      </c>
      <c r="D7" s="14" t="s">
        <v>63</v>
      </c>
      <c r="E7" s="31" t="s">
        <v>66</v>
      </c>
      <c r="F7" s="14" t="b">
        <v>0</v>
      </c>
      <c r="G7" s="14">
        <v>5</v>
      </c>
      <c r="H7" s="14">
        <v>10</v>
      </c>
      <c r="I7" s="14">
        <f t="shared" si="2"/>
        <v>7.5</v>
      </c>
      <c r="J7" s="14" t="s">
        <v>53</v>
      </c>
      <c r="K7" s="14">
        <v>10000</v>
      </c>
      <c r="L7">
        <f t="shared" si="0"/>
        <v>6</v>
      </c>
      <c r="M7" t="str">
        <f t="shared" si="1"/>
        <v>6:{serviceID:16,ref:'C5-3-2',name:'评审工作',basicParam:'评审次数',required:FALSE,unit:'万元/次',conversion:10000,maxPrice:10,minPrice:5,defPrice:7.5,desc:'中型评审'}</v>
      </c>
    </row>
    <row r="8" ht="14.25" spans="1:13">
      <c r="A8" s="28">
        <v>16</v>
      </c>
      <c r="B8" s="28" t="s">
        <v>67</v>
      </c>
      <c r="C8" s="29" t="s">
        <v>62</v>
      </c>
      <c r="D8" s="14" t="s">
        <v>63</v>
      </c>
      <c r="E8" s="31" t="s">
        <v>68</v>
      </c>
      <c r="F8" s="14" t="b">
        <v>0</v>
      </c>
      <c r="G8" s="14">
        <v>3</v>
      </c>
      <c r="H8" s="14">
        <v>6</v>
      </c>
      <c r="I8" s="14">
        <f t="shared" si="2"/>
        <v>4.5</v>
      </c>
      <c r="J8" s="14" t="s">
        <v>53</v>
      </c>
      <c r="K8" s="14">
        <v>10000</v>
      </c>
      <c r="L8">
        <f t="shared" si="0"/>
        <v>7</v>
      </c>
      <c r="M8" t="str">
        <f t="shared" si="1"/>
        <v>7:{serviceID:16,ref:'C5-3-3',name:'评审工作',basicParam:'评审次数',required:FALSE,unit:'万元/次',conversion:10000,maxPrice:6,minPrice:3,defPrice:4.5,desc:'小型评审'}</v>
      </c>
    </row>
    <row r="9" ht="14.25" spans="1:13">
      <c r="A9" s="28">
        <v>17</v>
      </c>
      <c r="B9" s="28" t="s">
        <v>69</v>
      </c>
      <c r="C9" s="29" t="s">
        <v>51</v>
      </c>
      <c r="D9" s="14" t="s">
        <v>52</v>
      </c>
      <c r="E9" s="14"/>
      <c r="F9" s="14" t="b">
        <v>1</v>
      </c>
      <c r="G9" s="14">
        <v>1</v>
      </c>
      <c r="H9" s="14">
        <v>2</v>
      </c>
      <c r="I9" s="14">
        <f t="shared" si="2"/>
        <v>1.5</v>
      </c>
      <c r="J9" s="14" t="s">
        <v>53</v>
      </c>
      <c r="K9" s="14">
        <v>10000</v>
      </c>
      <c r="L9">
        <f t="shared" si="0"/>
        <v>8</v>
      </c>
      <c r="M9" t="str">
        <f t="shared" si="1"/>
        <v>8:{serviceID:17,ref:'C6-1',name:'组织与调研工作',basicParam:'调研次数',required:TRUE,unit:'万元/次',conversion:10000,maxPrice:2,minPrice:1,defPrice:1.5,desc:''}</v>
      </c>
    </row>
    <row r="10" ht="14.25" spans="1:13">
      <c r="A10" s="28">
        <v>17</v>
      </c>
      <c r="B10" s="28" t="s">
        <v>70</v>
      </c>
      <c r="C10" s="29" t="s">
        <v>71</v>
      </c>
      <c r="D10" s="14" t="s">
        <v>56</v>
      </c>
      <c r="E10" s="30" t="s">
        <v>72</v>
      </c>
      <c r="F10" s="14" t="b">
        <v>1</v>
      </c>
      <c r="G10" s="14">
        <v>20</v>
      </c>
      <c r="H10" s="14">
        <v>50</v>
      </c>
      <c r="I10" s="14">
        <f t="shared" si="2"/>
        <v>35</v>
      </c>
      <c r="J10" s="14" t="s">
        <v>58</v>
      </c>
      <c r="K10" s="14">
        <v>10000</v>
      </c>
      <c r="L10">
        <f t="shared" si="0"/>
        <v>9</v>
      </c>
      <c r="M10" t="str">
        <f t="shared" si="1"/>
        <v>9:{serviceID:17,ref:'C6-2-1',name:'研究及编写报告',basicParam:'文件份数',required:TRUE,unit:'万元/份',conversion:10000,maxPrice:50,minPrice:20,defPrice:35,desc:'国家级'}</v>
      </c>
    </row>
    <row r="11" ht="14.25" spans="1:13">
      <c r="A11" s="28">
        <v>17</v>
      </c>
      <c r="B11" s="28" t="s">
        <v>73</v>
      </c>
      <c r="C11" s="29" t="s">
        <v>71</v>
      </c>
      <c r="D11" s="14" t="s">
        <v>56</v>
      </c>
      <c r="E11" s="31" t="s">
        <v>74</v>
      </c>
      <c r="F11" s="14" t="b">
        <v>1</v>
      </c>
      <c r="G11" s="14">
        <v>10</v>
      </c>
      <c r="H11" s="14">
        <v>20</v>
      </c>
      <c r="I11" s="14">
        <f t="shared" si="2"/>
        <v>15</v>
      </c>
      <c r="J11" s="14" t="s">
        <v>58</v>
      </c>
      <c r="K11" s="14">
        <v>10000</v>
      </c>
      <c r="L11">
        <f t="shared" si="0"/>
        <v>10</v>
      </c>
      <c r="M11" t="str">
        <f t="shared" si="1"/>
        <v>10:{serviceID:17,ref:'C6-2-2',name:'研究及编写报告',basicParam:'文件份数',required:TRUE,unit:'万元/份',conversion:10000,maxPrice:20,minPrice:10,defPrice:15,desc:'省部级'}</v>
      </c>
    </row>
    <row r="12" ht="14.25" spans="1:13">
      <c r="A12" s="28">
        <v>17</v>
      </c>
      <c r="B12" s="28" t="s">
        <v>75</v>
      </c>
      <c r="C12" s="29" t="s">
        <v>71</v>
      </c>
      <c r="D12" s="14" t="s">
        <v>56</v>
      </c>
      <c r="E12" s="31" t="s">
        <v>76</v>
      </c>
      <c r="F12" s="14" t="b">
        <v>1</v>
      </c>
      <c r="G12" s="14">
        <v>5</v>
      </c>
      <c r="H12" s="14">
        <v>10</v>
      </c>
      <c r="I12" s="14">
        <f t="shared" si="2"/>
        <v>7.5</v>
      </c>
      <c r="J12" s="14" t="s">
        <v>58</v>
      </c>
      <c r="K12" s="14">
        <v>10000</v>
      </c>
      <c r="L12">
        <f t="shared" ref="L12:L21" si="3">ROW()-1</f>
        <v>11</v>
      </c>
      <c r="M12" t="str">
        <f t="shared" si="1"/>
        <v>11:{serviceID:17,ref:'C6-2-3',name:'研究及编写报告',basicParam:'文件份数',required:TRUE,unit:'万元/份',conversion:10000,maxPrice:10,minPrice:5,defPrice:7.5,desc:'其他级'}</v>
      </c>
    </row>
    <row r="13" ht="14.25" spans="1:13">
      <c r="A13" s="28">
        <v>17</v>
      </c>
      <c r="B13" s="28" t="s">
        <v>77</v>
      </c>
      <c r="C13" s="29" t="s">
        <v>78</v>
      </c>
      <c r="D13" s="14" t="s">
        <v>79</v>
      </c>
      <c r="E13" s="31" t="s">
        <v>80</v>
      </c>
      <c r="F13" s="14" t="b">
        <v>1</v>
      </c>
      <c r="G13" s="14">
        <v>50</v>
      </c>
      <c r="H13" s="14">
        <v>80</v>
      </c>
      <c r="I13" s="14">
        <f t="shared" si="2"/>
        <v>65</v>
      </c>
      <c r="J13" s="14" t="s">
        <v>58</v>
      </c>
      <c r="K13" s="14">
        <v>10000</v>
      </c>
      <c r="L13">
        <f t="shared" si="3"/>
        <v>12</v>
      </c>
      <c r="M13" t="str">
        <f t="shared" si="1"/>
        <v>12:{serviceID:17,ref:'C6-3-1',name:'标准与技术性指导文件的编制',basicParam:'文件与标准的数量',required:TRUE,unit:'万元/份',conversion:10000,maxPrice:80,minPrice:50,defPrice:65,desc:'复杂标准'}</v>
      </c>
    </row>
    <row r="14" ht="14.25" spans="1:13">
      <c r="A14" s="28">
        <v>17</v>
      </c>
      <c r="B14" s="28" t="s">
        <v>81</v>
      </c>
      <c r="C14" s="29" t="s">
        <v>78</v>
      </c>
      <c r="D14" s="14" t="s">
        <v>79</v>
      </c>
      <c r="E14" s="31" t="s">
        <v>82</v>
      </c>
      <c r="F14" s="14" t="b">
        <v>1</v>
      </c>
      <c r="G14" s="14">
        <v>20</v>
      </c>
      <c r="H14" s="14">
        <v>50</v>
      </c>
      <c r="I14" s="14">
        <f t="shared" si="2"/>
        <v>35</v>
      </c>
      <c r="J14" s="14" t="s">
        <v>58</v>
      </c>
      <c r="K14" s="14">
        <v>10000</v>
      </c>
      <c r="L14">
        <f t="shared" si="3"/>
        <v>13</v>
      </c>
      <c r="M14" t="str">
        <f t="shared" si="1"/>
        <v>13:{serviceID:17,ref:'C6-3-2',name:'标准与技术性指导文件的编制',basicParam:'文件与标准的数量',required:TRUE,unit:'万元/份',conversion:10000,maxPrice:50,minPrice:20,defPrice:35,desc:'较复杂标准'}</v>
      </c>
    </row>
    <row r="15" ht="14.25" spans="1:13">
      <c r="A15" s="28">
        <v>17</v>
      </c>
      <c r="B15" s="28" t="s">
        <v>83</v>
      </c>
      <c r="C15" s="29" t="s">
        <v>78</v>
      </c>
      <c r="D15" s="14" t="s">
        <v>79</v>
      </c>
      <c r="E15" s="31" t="s">
        <v>84</v>
      </c>
      <c r="F15" s="14" t="b">
        <v>1</v>
      </c>
      <c r="G15" s="14">
        <v>10</v>
      </c>
      <c r="H15" s="14">
        <v>20</v>
      </c>
      <c r="I15" s="14">
        <f t="shared" si="2"/>
        <v>15</v>
      </c>
      <c r="J15" s="14" t="s">
        <v>58</v>
      </c>
      <c r="K15" s="14">
        <v>10000</v>
      </c>
      <c r="L15">
        <f t="shared" si="3"/>
        <v>14</v>
      </c>
      <c r="M15" t="str">
        <f t="shared" si="1"/>
        <v>14:{serviceID:17,ref:'C6-3-3',name:'标准与技术性指导文件的编制',basicParam:'文件与标准的数量',required:TRUE,unit:'万元/份',conversion:10000,maxPrice:20,minPrice:10,defPrice:15,desc:'一般标准'}</v>
      </c>
    </row>
    <row r="16" ht="14.25" spans="1:13">
      <c r="A16" s="28">
        <v>17</v>
      </c>
      <c r="B16" s="28" t="s">
        <v>85</v>
      </c>
      <c r="C16" s="29" t="s">
        <v>78</v>
      </c>
      <c r="D16" s="14" t="s">
        <v>79</v>
      </c>
      <c r="E16" s="31" t="s">
        <v>86</v>
      </c>
      <c r="F16" s="14" t="b">
        <v>1</v>
      </c>
      <c r="G16" s="14">
        <v>5</v>
      </c>
      <c r="H16" s="14">
        <v>10</v>
      </c>
      <c r="I16" s="14">
        <f t="shared" si="2"/>
        <v>7.5</v>
      </c>
      <c r="J16" s="14" t="s">
        <v>58</v>
      </c>
      <c r="K16" s="14">
        <v>10000</v>
      </c>
      <c r="L16">
        <f t="shared" si="3"/>
        <v>15</v>
      </c>
      <c r="M16" t="str">
        <f t="shared" si="1"/>
        <v>15:{serviceID:17,ref:'C6-3-4',name:'标准与技术性指导文件的编制',basicParam:'文件与标准的数量',required:TRUE,unit:'万元/份',conversion:10000,maxPrice:10,minPrice:5,defPrice:7.5,desc:'简单标准'}</v>
      </c>
    </row>
    <row r="17" ht="14.25" spans="1:13">
      <c r="A17" s="28">
        <v>17</v>
      </c>
      <c r="B17" s="28" t="s">
        <v>87</v>
      </c>
      <c r="C17" s="29" t="s">
        <v>88</v>
      </c>
      <c r="D17" s="14" t="s">
        <v>89</v>
      </c>
      <c r="E17" s="31" t="s">
        <v>64</v>
      </c>
      <c r="F17" s="14" t="b">
        <v>0</v>
      </c>
      <c r="G17" s="14">
        <v>8</v>
      </c>
      <c r="H17" s="14">
        <v>20</v>
      </c>
      <c r="I17" s="14">
        <f t="shared" si="2"/>
        <v>14</v>
      </c>
      <c r="J17" s="14" t="s">
        <v>53</v>
      </c>
      <c r="K17" s="14">
        <v>10000</v>
      </c>
      <c r="L17">
        <f t="shared" si="3"/>
        <v>16</v>
      </c>
      <c r="M17" t="str">
        <f t="shared" si="1"/>
        <v>16:{serviceID:17,ref:'C6-4-1',name:'评审与验收工作',basicParam:'评审与验收次数',required:FALSE,unit:'万元/次',conversion:10000,maxPrice:20,minPrice:8,defPrice:14,desc:'大型评审'}</v>
      </c>
    </row>
    <row r="18" ht="14.25" spans="1:13">
      <c r="A18" s="28">
        <v>17</v>
      </c>
      <c r="B18" s="28" t="s">
        <v>90</v>
      </c>
      <c r="C18" s="29" t="s">
        <v>88</v>
      </c>
      <c r="D18" s="14" t="s">
        <v>89</v>
      </c>
      <c r="E18" s="31" t="s">
        <v>66</v>
      </c>
      <c r="F18" s="14" t="b">
        <v>0</v>
      </c>
      <c r="G18" s="14">
        <v>5</v>
      </c>
      <c r="H18" s="14">
        <v>10</v>
      </c>
      <c r="I18" s="14">
        <f t="shared" si="2"/>
        <v>7.5</v>
      </c>
      <c r="J18" s="14" t="s">
        <v>53</v>
      </c>
      <c r="K18" s="14">
        <v>10000</v>
      </c>
      <c r="L18">
        <f t="shared" si="3"/>
        <v>17</v>
      </c>
      <c r="M18" t="str">
        <f t="shared" si="1"/>
        <v>17:{serviceID:17,ref:'C6-4-2',name:'评审与验收工作',basicParam:'评审与验收次数',required:FALSE,unit:'万元/次',conversion:10000,maxPrice:10,minPrice:5,defPrice:7.5,desc:'中型评审'}</v>
      </c>
    </row>
    <row r="19" ht="14.25" spans="1:13">
      <c r="A19" s="28">
        <v>17</v>
      </c>
      <c r="B19" s="28" t="s">
        <v>91</v>
      </c>
      <c r="C19" s="29" t="s">
        <v>88</v>
      </c>
      <c r="D19" s="14" t="s">
        <v>89</v>
      </c>
      <c r="E19" s="31" t="s">
        <v>68</v>
      </c>
      <c r="F19" s="14" t="b">
        <v>0</v>
      </c>
      <c r="G19" s="14">
        <v>3</v>
      </c>
      <c r="H19" s="14">
        <v>6</v>
      </c>
      <c r="I19" s="14">
        <f t="shared" si="2"/>
        <v>4.5</v>
      </c>
      <c r="J19" s="14" t="s">
        <v>53</v>
      </c>
      <c r="K19" s="14">
        <v>10000</v>
      </c>
      <c r="L19">
        <f t="shared" si="3"/>
        <v>18</v>
      </c>
      <c r="M19" t="str">
        <f t="shared" si="1"/>
        <v>18:{serviceID:17,ref:'C6-4-3',name:'评审与验收工作',basicParam:'评审与验收次数',required:FALSE,unit:'万元/次',conversion:10000,maxPrice:6,minPrice:3,defPrice:4.5,desc:'小型评审'}</v>
      </c>
    </row>
    <row r="20" ht="14.25" spans="1:13">
      <c r="A20" s="28">
        <v>17</v>
      </c>
      <c r="B20" s="28" t="s">
        <v>92</v>
      </c>
      <c r="C20" s="29" t="s">
        <v>93</v>
      </c>
      <c r="D20" s="14" t="s">
        <v>94</v>
      </c>
      <c r="E20" s="31" t="s">
        <v>95</v>
      </c>
      <c r="F20" s="14" t="b">
        <v>0</v>
      </c>
      <c r="G20" s="14">
        <v>1</v>
      </c>
      <c r="H20" s="14">
        <v>3</v>
      </c>
      <c r="I20" s="14">
        <f t="shared" si="2"/>
        <v>2</v>
      </c>
      <c r="J20" s="14" t="s">
        <v>53</v>
      </c>
      <c r="K20" s="14">
        <v>10000</v>
      </c>
      <c r="L20">
        <f t="shared" si="3"/>
        <v>19</v>
      </c>
      <c r="M20" t="str">
        <f t="shared" si="1"/>
        <v>19:{serviceID:17,ref:'C6-5-1',name:'培训与宣贯工作',basicParam:'项目数量',required:FALSE,unit:'万元/次',conversion:10000,maxPrice:3,minPrice:1,defPrice:2,desc:'培训与宣贯材料'}</v>
      </c>
    </row>
    <row r="21" ht="14.25" spans="1:13">
      <c r="A21" s="28">
        <v>17</v>
      </c>
      <c r="B21" s="28" t="s">
        <v>96</v>
      </c>
      <c r="C21" s="29" t="s">
        <v>93</v>
      </c>
      <c r="D21" s="14" t="s">
        <v>97</v>
      </c>
      <c r="E21" s="31" t="s">
        <v>98</v>
      </c>
      <c r="F21" s="14" t="b">
        <v>0</v>
      </c>
      <c r="G21" s="14">
        <v>0.5</v>
      </c>
      <c r="H21" s="14">
        <v>1</v>
      </c>
      <c r="I21" s="14">
        <f t="shared" si="2"/>
        <v>0.75</v>
      </c>
      <c r="J21" s="14" t="s">
        <v>53</v>
      </c>
      <c r="K21" s="14">
        <v>10000</v>
      </c>
      <c r="L21">
        <f t="shared" si="3"/>
        <v>20</v>
      </c>
      <c r="M21" t="str">
        <f t="shared" si="1"/>
        <v>20:{serviceID:17,ref:'C6-5-2',name:'培训与宣贯工作',basicParam:'培训与宣贯次数',required:FALSE,unit:'万元/次',conversion:10000,maxPrice:1,minPrice:0.5,defPrice:0.75,desc:'组织培训与宣贯'}</v>
      </c>
    </row>
    <row r="22" ht="14.25" spans="1:13">
      <c r="A22" s="28">
        <v>18</v>
      </c>
      <c r="B22" s="28" t="s">
        <v>99</v>
      </c>
      <c r="C22" s="29" t="s">
        <v>51</v>
      </c>
      <c r="D22" s="14" t="s">
        <v>52</v>
      </c>
      <c r="E22" s="31"/>
      <c r="F22" s="14" t="b">
        <v>1</v>
      </c>
      <c r="G22" s="14">
        <v>1</v>
      </c>
      <c r="H22" s="14">
        <v>2</v>
      </c>
      <c r="I22" s="14">
        <f t="shared" si="2"/>
        <v>1.5</v>
      </c>
      <c r="J22" s="14" t="s">
        <v>53</v>
      </c>
      <c r="K22" s="14">
        <v>10000</v>
      </c>
      <c r="L22">
        <f t="shared" ref="L22:L31" si="4">ROW()-1</f>
        <v>21</v>
      </c>
      <c r="M22" t="str">
        <f t="shared" si="1"/>
        <v>21:{serviceID:18,ref:'C7-1',name:'组织与调研工作',basicParam:'调研次数',required:TRUE,unit:'万元/次',conversion:10000,maxPrice:2,minPrice:1,defPrice:1.5,desc:''}</v>
      </c>
    </row>
    <row r="23" ht="14.25" spans="1:13">
      <c r="A23" s="28">
        <v>18</v>
      </c>
      <c r="B23" s="28" t="s">
        <v>100</v>
      </c>
      <c r="C23" s="29" t="s">
        <v>101</v>
      </c>
      <c r="D23" s="14" t="s">
        <v>94</v>
      </c>
      <c r="E23" s="31" t="s">
        <v>102</v>
      </c>
      <c r="F23" s="14" t="b">
        <v>1</v>
      </c>
      <c r="G23" s="14">
        <v>2</v>
      </c>
      <c r="H23" s="14">
        <v>3</v>
      </c>
      <c r="I23" s="14">
        <f t="shared" si="2"/>
        <v>2.5</v>
      </c>
      <c r="J23" s="14" t="s">
        <v>103</v>
      </c>
      <c r="K23" s="14">
        <v>10000</v>
      </c>
      <c r="L23">
        <f t="shared" si="4"/>
        <v>22</v>
      </c>
      <c r="M23" t="str">
        <f t="shared" si="1"/>
        <v>22:{serviceID:18,ref:'C7-2',name:'编制大纲',basicParam:'项目数量',required:TRUE,unit:'万元/个',conversion:10000,maxPrice:3,minPrice:2,defPrice:2.5,desc:'包括技术与定额子目研究'}</v>
      </c>
    </row>
    <row r="24" ht="14.25" spans="1:13">
      <c r="A24" s="28">
        <v>18</v>
      </c>
      <c r="B24" s="28" t="s">
        <v>104</v>
      </c>
      <c r="C24" s="29" t="s">
        <v>105</v>
      </c>
      <c r="D24" s="14" t="s">
        <v>106</v>
      </c>
      <c r="E24" s="31" t="s">
        <v>107</v>
      </c>
      <c r="F24" s="14" t="b">
        <v>1</v>
      </c>
      <c r="G24" s="14">
        <v>0.2</v>
      </c>
      <c r="H24" s="14">
        <v>0.8</v>
      </c>
      <c r="I24" s="14">
        <f t="shared" si="2"/>
        <v>0.5</v>
      </c>
      <c r="J24" s="14" t="s">
        <v>108</v>
      </c>
      <c r="K24" s="14">
        <v>10000</v>
      </c>
      <c r="L24">
        <f t="shared" si="4"/>
        <v>23</v>
      </c>
      <c r="M24" t="str">
        <f t="shared" si="1"/>
        <v>23:{serviceID:18,ref:'C7-3',name:'数据采集与测定',basicParam:'采集组数',required:TRUE,unit:'万元/组',conversion:10000,maxPrice:0.8,minPrice:0.2,defPrice:0.5,desc:'现场采集方式时计'}</v>
      </c>
    </row>
    <row r="25" ht="14.25" spans="1:13">
      <c r="A25" s="28">
        <v>18</v>
      </c>
      <c r="B25" s="28" t="s">
        <v>109</v>
      </c>
      <c r="C25" s="29" t="s">
        <v>110</v>
      </c>
      <c r="D25" s="14" t="s">
        <v>111</v>
      </c>
      <c r="E25" s="31" t="s">
        <v>112</v>
      </c>
      <c r="F25" s="14" t="b">
        <v>1</v>
      </c>
      <c r="G25" s="14">
        <v>0.1</v>
      </c>
      <c r="H25" s="14">
        <v>0.3</v>
      </c>
      <c r="I25" s="14">
        <f t="shared" si="2"/>
        <v>0.2</v>
      </c>
      <c r="J25" s="14" t="s">
        <v>113</v>
      </c>
      <c r="K25" s="14">
        <v>10000</v>
      </c>
      <c r="L25">
        <f t="shared" si="4"/>
        <v>24</v>
      </c>
      <c r="M25" t="str">
        <f t="shared" si="1"/>
        <v>24:{serviceID:18,ref:'C7-4-1',name:'数据整理与分析',basicParam:'定额子目条数',required:TRUE,unit:'万元/条',conversion:10000,maxPrice:0.3,minPrice:0.1,defPrice:0.2,desc:'简单定额'}</v>
      </c>
    </row>
    <row r="26" ht="14.25" spans="1:13">
      <c r="A26" s="28">
        <v>18</v>
      </c>
      <c r="B26" s="28" t="s">
        <v>114</v>
      </c>
      <c r="C26" s="29" t="s">
        <v>110</v>
      </c>
      <c r="D26" s="14" t="s">
        <v>111</v>
      </c>
      <c r="E26" s="31" t="s">
        <v>115</v>
      </c>
      <c r="F26" s="14" t="b">
        <v>1</v>
      </c>
      <c r="G26" s="14">
        <v>0.3</v>
      </c>
      <c r="H26" s="14">
        <v>3</v>
      </c>
      <c r="I26" s="14">
        <f t="shared" si="2"/>
        <v>1.65</v>
      </c>
      <c r="J26" s="14" t="s">
        <v>113</v>
      </c>
      <c r="K26" s="14">
        <v>10000</v>
      </c>
      <c r="L26">
        <f t="shared" si="4"/>
        <v>25</v>
      </c>
      <c r="M26" t="str">
        <f t="shared" si="1"/>
        <v>25:{serviceID:18,ref:'C7-4-2',name:'数据整理与分析',basicParam:'定额子目条数',required:TRUE,unit:'万元/条',conversion:10000,maxPrice:3,minPrice:0.3,defPrice:1.65,desc:'复杂定额'}</v>
      </c>
    </row>
    <row r="27" ht="14.25" spans="1:13">
      <c r="A27" s="28">
        <v>18</v>
      </c>
      <c r="B27" s="28" t="s">
        <v>116</v>
      </c>
      <c r="C27" s="29" t="s">
        <v>117</v>
      </c>
      <c r="D27" s="14" t="s">
        <v>94</v>
      </c>
      <c r="E27" s="31"/>
      <c r="F27" s="14" t="b">
        <v>1</v>
      </c>
      <c r="G27" s="14">
        <v>2</v>
      </c>
      <c r="H27" s="14">
        <v>5</v>
      </c>
      <c r="I27" s="14">
        <f t="shared" si="2"/>
        <v>3.5</v>
      </c>
      <c r="J27" s="14" t="s">
        <v>58</v>
      </c>
      <c r="K27" s="14">
        <v>10000</v>
      </c>
      <c r="L27">
        <f t="shared" si="4"/>
        <v>26</v>
      </c>
      <c r="M27" t="str">
        <f t="shared" si="1"/>
        <v>26:{serviceID:18,ref:'C7-5',name:'编写定额测定报告',basicParam:'项目数量',required:TRUE,unit:'万元/份',conversion:10000,maxPrice:5,minPrice:2,defPrice:3.5,desc:''}</v>
      </c>
    </row>
    <row r="28" ht="14.25" spans="1:13">
      <c r="A28" s="28">
        <v>18</v>
      </c>
      <c r="B28" s="28" t="s">
        <v>118</v>
      </c>
      <c r="C28" s="29" t="s">
        <v>119</v>
      </c>
      <c r="D28" s="14" t="s">
        <v>120</v>
      </c>
      <c r="E28" s="31" t="s">
        <v>121</v>
      </c>
      <c r="F28" s="14" t="b">
        <v>1</v>
      </c>
      <c r="G28" s="14">
        <v>0.5</v>
      </c>
      <c r="H28" s="14">
        <v>1</v>
      </c>
      <c r="I28" s="14">
        <f t="shared" si="2"/>
        <v>0.75</v>
      </c>
      <c r="J28" s="14" t="s">
        <v>58</v>
      </c>
      <c r="K28" s="14">
        <v>10000</v>
      </c>
      <c r="L28">
        <f t="shared" si="4"/>
        <v>27</v>
      </c>
      <c r="M28" t="str">
        <f t="shared" si="1"/>
        <v>27:{serviceID:18,ref:'C7-6-1',name:'编制定额文本和释义',basicParam:'基本费用',required:TRUE,unit:'万元/份',conversion:10000,maxPrice:1,minPrice:0.5,defPrice:0.75,desc:'20条定额子目内'}</v>
      </c>
    </row>
    <row r="29" ht="14.25" spans="1:13">
      <c r="A29" s="28">
        <v>18</v>
      </c>
      <c r="B29" s="28" t="s">
        <v>122</v>
      </c>
      <c r="C29" s="29" t="s">
        <v>119</v>
      </c>
      <c r="D29" s="14" t="s">
        <v>111</v>
      </c>
      <c r="E29" s="31" t="s">
        <v>123</v>
      </c>
      <c r="F29" s="14" t="b">
        <v>1</v>
      </c>
      <c r="G29" s="14">
        <v>0.1</v>
      </c>
      <c r="H29" s="14">
        <v>0.2</v>
      </c>
      <c r="I29" s="14">
        <f t="shared" si="2"/>
        <v>0.15</v>
      </c>
      <c r="J29" s="14" t="s">
        <v>113</v>
      </c>
      <c r="K29" s="14">
        <v>10000</v>
      </c>
      <c r="L29">
        <f t="shared" si="4"/>
        <v>28</v>
      </c>
      <c r="M29" t="str">
        <f t="shared" si="1"/>
        <v>28:{serviceID:18,ref:'C7-6-2',name:'编制定额文本和释义',basicParam:'定额子目条数',required:TRUE,unit:'万元/条',conversion:10000,maxPrice:0.2,minPrice:0.1,defPrice:0.15,desc:'超过20条每增加1条'}</v>
      </c>
    </row>
    <row r="30" ht="14.25" spans="1:13">
      <c r="A30" s="28">
        <v>18</v>
      </c>
      <c r="B30" s="28" t="s">
        <v>124</v>
      </c>
      <c r="C30" s="29" t="s">
        <v>88</v>
      </c>
      <c r="D30" s="14" t="s">
        <v>89</v>
      </c>
      <c r="E30" s="31" t="s">
        <v>64</v>
      </c>
      <c r="F30" s="14" t="b">
        <v>0</v>
      </c>
      <c r="G30" s="14">
        <v>8</v>
      </c>
      <c r="H30" s="14">
        <v>20</v>
      </c>
      <c r="I30" s="14">
        <f t="shared" si="2"/>
        <v>14</v>
      </c>
      <c r="J30" s="14" t="s">
        <v>53</v>
      </c>
      <c r="K30" s="14">
        <v>10000</v>
      </c>
      <c r="L30">
        <f t="shared" si="4"/>
        <v>29</v>
      </c>
      <c r="M30" t="str">
        <f t="shared" si="1"/>
        <v>29:{serviceID:18,ref:'C7-7-1',name:'评审与验收工作',basicParam:'评审与验收次数',required:FALSE,unit:'万元/次',conversion:10000,maxPrice:20,minPrice:8,defPrice:14,desc:'大型评审'}</v>
      </c>
    </row>
    <row r="31" ht="14.25" spans="1:13">
      <c r="A31" s="28">
        <v>18</v>
      </c>
      <c r="B31" s="28" t="s">
        <v>125</v>
      </c>
      <c r="C31" s="29" t="s">
        <v>88</v>
      </c>
      <c r="D31" s="14" t="s">
        <v>89</v>
      </c>
      <c r="E31" s="31" t="s">
        <v>66</v>
      </c>
      <c r="F31" s="14" t="b">
        <v>0</v>
      </c>
      <c r="G31" s="14">
        <v>5</v>
      </c>
      <c r="H31" s="14">
        <v>10</v>
      </c>
      <c r="I31" s="14">
        <f t="shared" si="2"/>
        <v>7.5</v>
      </c>
      <c r="J31" s="14" t="s">
        <v>53</v>
      </c>
      <c r="K31" s="14">
        <v>10000</v>
      </c>
      <c r="L31">
        <f t="shared" si="4"/>
        <v>30</v>
      </c>
      <c r="M31" t="str">
        <f t="shared" si="1"/>
        <v>30:{serviceID:18,ref:'C7-7-2',name:'评审与验收工作',basicParam:'评审与验收次数',required:FALSE,unit:'万元/次',conversion:10000,maxPrice:10,minPrice:5,defPrice:7.5,desc:'中型评审'}</v>
      </c>
    </row>
    <row r="32" ht="14.25" spans="1:13">
      <c r="A32" s="28">
        <v>18</v>
      </c>
      <c r="B32" s="28" t="s">
        <v>126</v>
      </c>
      <c r="C32" s="29" t="s">
        <v>88</v>
      </c>
      <c r="D32" s="14" t="s">
        <v>89</v>
      </c>
      <c r="E32" s="31" t="s">
        <v>68</v>
      </c>
      <c r="F32" s="14" t="b">
        <v>0</v>
      </c>
      <c r="G32" s="14">
        <v>3</v>
      </c>
      <c r="H32" s="14">
        <v>6</v>
      </c>
      <c r="I32" s="14">
        <f t="shared" si="2"/>
        <v>4.5</v>
      </c>
      <c r="J32" s="14" t="s">
        <v>53</v>
      </c>
      <c r="K32" s="14">
        <v>10000</v>
      </c>
      <c r="L32">
        <f t="shared" ref="L32:L39" si="5">ROW()-1</f>
        <v>31</v>
      </c>
      <c r="M32" t="str">
        <f t="shared" si="1"/>
        <v>31:{serviceID:18,ref:'C7-7-3',name:'评审与验收工作',basicParam:'评审与验收次数',required:FALSE,unit:'万元/次',conversion:10000,maxPrice:6,minPrice:3,defPrice:4.5,desc:'小型评审'}</v>
      </c>
    </row>
    <row r="33" ht="14.25" spans="1:13">
      <c r="A33" s="28">
        <v>18</v>
      </c>
      <c r="B33" s="28" t="s">
        <v>127</v>
      </c>
      <c r="C33" s="29" t="s">
        <v>93</v>
      </c>
      <c r="D33" s="14" t="s">
        <v>94</v>
      </c>
      <c r="E33" s="31" t="s">
        <v>95</v>
      </c>
      <c r="F33" s="14" t="b">
        <v>0</v>
      </c>
      <c r="G33" s="14">
        <v>1</v>
      </c>
      <c r="H33" s="14">
        <v>3</v>
      </c>
      <c r="I33" s="14">
        <f t="shared" si="2"/>
        <v>2</v>
      </c>
      <c r="J33" s="14" t="s">
        <v>53</v>
      </c>
      <c r="K33" s="14">
        <v>10000</v>
      </c>
      <c r="L33">
        <f t="shared" si="5"/>
        <v>32</v>
      </c>
      <c r="M33" t="str">
        <f t="shared" si="1"/>
        <v>32:{serviceID:18,ref:'C7-8-1',name:'培训与宣贯工作',basicParam:'项目数量',required:FALSE,unit:'万元/次',conversion:10000,maxPrice:3,minPrice:1,defPrice:2,desc:'培训与宣贯材料'}</v>
      </c>
    </row>
    <row r="34" ht="14.25" spans="1:13">
      <c r="A34" s="28">
        <v>18</v>
      </c>
      <c r="B34" s="28" t="s">
        <v>128</v>
      </c>
      <c r="C34" s="29" t="s">
        <v>93</v>
      </c>
      <c r="D34" s="14" t="s">
        <v>97</v>
      </c>
      <c r="E34" s="31" t="s">
        <v>98</v>
      </c>
      <c r="F34" s="14" t="b">
        <v>0</v>
      </c>
      <c r="G34" s="14">
        <v>0.5</v>
      </c>
      <c r="H34" s="14">
        <v>1</v>
      </c>
      <c r="I34" s="14">
        <f t="shared" si="2"/>
        <v>0.75</v>
      </c>
      <c r="J34" s="14" t="s">
        <v>53</v>
      </c>
      <c r="K34" s="14">
        <v>10000</v>
      </c>
      <c r="L34">
        <f t="shared" si="5"/>
        <v>33</v>
      </c>
      <c r="M34" t="str">
        <f t="shared" si="1"/>
        <v>33:{serviceID:18,ref:'C7-8-2',name:'培训与宣贯工作',basicParam:'培训与宣贯次数',required:FALSE,unit:'万元/次',conversion:10000,maxPrice:1,minPrice:0.5,defPrice:0.75,desc:'组织培训与宣贯'}</v>
      </c>
    </row>
    <row r="35" ht="14.25" spans="1:13">
      <c r="A35" s="28">
        <v>19</v>
      </c>
      <c r="B35" s="28" t="s">
        <v>36</v>
      </c>
      <c r="C35" s="29" t="s">
        <v>129</v>
      </c>
      <c r="D35" s="14" t="s">
        <v>130</v>
      </c>
      <c r="E35" s="31"/>
      <c r="F35" s="14" t="b">
        <v>1</v>
      </c>
      <c r="G35" s="14" t="s">
        <v>24</v>
      </c>
      <c r="H35" s="14" t="s">
        <v>24</v>
      </c>
      <c r="I35" s="14">
        <v>500</v>
      </c>
      <c r="J35" s="14" t="s">
        <v>131</v>
      </c>
      <c r="K35" s="14">
        <v>1</v>
      </c>
      <c r="L35">
        <f t="shared" si="5"/>
        <v>34</v>
      </c>
      <c r="M35" t="str">
        <f t="shared" si="1"/>
        <v>34:{serviceID:19,ref:'C8-1',name:'Q≤10条',basicParam:'价格信息数量',required:TRUE,unit:'元/条',conversion:1,maxPrice:null,minPrice:null,defPrice:500,desc:''}</v>
      </c>
    </row>
    <row r="36" ht="14.25" spans="1:13">
      <c r="A36" s="28">
        <v>19</v>
      </c>
      <c r="B36" s="28" t="s">
        <v>37</v>
      </c>
      <c r="C36" s="29" t="s">
        <v>132</v>
      </c>
      <c r="D36" s="14" t="s">
        <v>130</v>
      </c>
      <c r="E36" s="31"/>
      <c r="F36" s="14" t="b">
        <v>1</v>
      </c>
      <c r="G36" s="14" t="s">
        <v>24</v>
      </c>
      <c r="H36" s="14" t="s">
        <v>24</v>
      </c>
      <c r="I36" s="14">
        <v>400</v>
      </c>
      <c r="J36" s="14" t="s">
        <v>131</v>
      </c>
      <c r="K36" s="14">
        <v>1</v>
      </c>
      <c r="L36">
        <f t="shared" si="5"/>
        <v>35</v>
      </c>
      <c r="M36" t="str">
        <f t="shared" si="1"/>
        <v>35:{serviceID:19,ref:'C8-2',name:'10条&lt;Q≤30条',basicParam:'价格信息数量',required:TRUE,unit:'元/条',conversion:1,maxPrice:null,minPrice:null,defPrice:400,desc:''}</v>
      </c>
    </row>
    <row r="37" ht="14.25" spans="1:13">
      <c r="A37" s="28">
        <v>19</v>
      </c>
      <c r="B37" s="28" t="s">
        <v>38</v>
      </c>
      <c r="C37" s="29" t="s">
        <v>133</v>
      </c>
      <c r="D37" s="14" t="s">
        <v>130</v>
      </c>
      <c r="E37" s="31"/>
      <c r="F37" s="14" t="b">
        <v>1</v>
      </c>
      <c r="G37" s="14" t="s">
        <v>24</v>
      </c>
      <c r="H37" s="14" t="s">
        <v>24</v>
      </c>
      <c r="I37" s="14">
        <v>300</v>
      </c>
      <c r="J37" s="14" t="s">
        <v>131</v>
      </c>
      <c r="K37" s="14">
        <v>1</v>
      </c>
      <c r="L37">
        <f t="shared" si="5"/>
        <v>36</v>
      </c>
      <c r="M37" t="str">
        <f t="shared" si="1"/>
        <v>36:{serviceID:19,ref:'C8-3',name:'30条&lt;Q≤50条',basicParam:'价格信息数量',required:TRUE,unit:'元/条',conversion:1,maxPrice:null,minPrice:null,defPrice:300,desc:''}</v>
      </c>
    </row>
    <row r="38" ht="14.25" spans="1:13">
      <c r="A38" s="28">
        <v>19</v>
      </c>
      <c r="B38" s="28" t="s">
        <v>39</v>
      </c>
      <c r="C38" s="29" t="s">
        <v>134</v>
      </c>
      <c r="D38" s="14" t="s">
        <v>130</v>
      </c>
      <c r="E38" s="31"/>
      <c r="F38" s="14" t="b">
        <v>1</v>
      </c>
      <c r="G38" s="14" t="s">
        <v>24</v>
      </c>
      <c r="H38" s="14" t="s">
        <v>24</v>
      </c>
      <c r="I38" s="14">
        <v>200</v>
      </c>
      <c r="J38" s="14" t="s">
        <v>131</v>
      </c>
      <c r="K38" s="14">
        <v>1</v>
      </c>
      <c r="L38">
        <f t="shared" si="5"/>
        <v>37</v>
      </c>
      <c r="M38" t="str">
        <f t="shared" si="1"/>
        <v>37:{serviceID:19,ref:'C8-4',name:'50条&lt;Q≤100条',basicParam:'价格信息数量',required:TRUE,unit:'元/条',conversion:1,maxPrice:null,minPrice:null,defPrice:200,desc:''}</v>
      </c>
    </row>
    <row r="39" ht="14.25" spans="1:13">
      <c r="A39" s="28">
        <v>19</v>
      </c>
      <c r="B39" s="28" t="s">
        <v>40</v>
      </c>
      <c r="C39" s="29" t="s">
        <v>135</v>
      </c>
      <c r="D39" s="14" t="s">
        <v>130</v>
      </c>
      <c r="E39" s="31"/>
      <c r="F39" s="14" t="b">
        <v>1</v>
      </c>
      <c r="G39" s="14" t="s">
        <v>24</v>
      </c>
      <c r="H39" s="14" t="s">
        <v>24</v>
      </c>
      <c r="I39" s="14">
        <v>100</v>
      </c>
      <c r="J39" s="14" t="s">
        <v>131</v>
      </c>
      <c r="K39" s="14">
        <v>1</v>
      </c>
      <c r="L39">
        <f t="shared" si="5"/>
        <v>38</v>
      </c>
      <c r="M39" t="str">
        <f t="shared" si="1"/>
        <v>38:{serviceID:19,ref:'C8-5',name:'Q&gt;100条',basicParam:'价格信息数量',required:TRUE,unit:'元/条',conversion:1,maxPrice:null,minPrice:null,defPrice:100,desc:''}</v>
      </c>
    </row>
    <row r="40" spans="1:13">
      <c r="M40" t="str">
        <f>"{"&amp;_xlfn.TEXTJOIN(",",TRUE,M1:M39)&amp;",}"</f>
        <v>{0:{serviceID:15,ref:'C4-1',name:'工程造价日常顾问',basicParam:'服务月份数',required:TRUE,unit:'万元/月',conversion:10000,maxPrice:0.5,minPrice:0.3,defPrice:0.4,desc:''},1:{serviceID:15,ref:'C4-2',name:'工程造价专项顾问',basicParam:'服务项目的造价金额',required:TRUE,unit:'%',conversion:0.01,maxPrice:null,minPrice:null,defPrice:0.01,desc:'适用于涉及造价费用类的顾问'},2:{serviceID:16,ref:'C5-1',name:'组织与调研工作',basicParam:'调研次数',required:TRUE,unit:'万元/次',conversion:10000,maxPrice:2,minPrice:1,defPrice:1.5,desc:''},3:{serviceID:16,ref:'C5-2-1',name:'文件编写工作',basicParam:'文件份数',required:TRUE,unit:'万元/份',conversion:10000,maxPrice:5,minPrice:3,defPrice:4,desc:'主编'},4:{serviceID:16,ref:'C5-2-2',name:'文件编写工作',basicParam:'文件份数',required:TRUE,unit:'万元/份',conversion:10000,maxPrice:3,minPrice:1,defPrice:2,desc:'参编'},5:{serviceID:16,ref:'C5-3-1',name:'评审工作',basicParam:'评审次数',required:FALSE,unit:'万元/次',conversion:10000,maxPrice:20,minPrice:8,defPrice:14,desc:'大型评审'},6:{serviceID:16,ref:'C5-3-2',name:'评审工作',basicParam:'评审次数',required:FALSE,unit:'万元/次',conversion:10000,maxPrice:10,minPrice:5,defPrice:7.5,desc:'中型评审'},7:{serviceID:16,ref:'C5-3-3',name:'评审工作',basicParam:'评审次数',required:FALSE,unit:'万元/次',conversion:10000,maxPrice:6,minPrice:3,defPrice:4.5,desc:'小型评审'},8:{serviceID:17,ref:'C6-1',name:'组织与调研工作',basicParam:'调研次数',required:TRUE,unit:'万元/次',conversion:10000,maxPrice:2,minPrice:1,defPrice:1.5,desc:''},9:{serviceID:17,ref:'C6-2-1',name:'研究及编写报告',basicParam:'文件份数',required:TRUE,unit:'万元/份',conversion:10000,maxPrice:50,minPrice:20,defPrice:35,desc:'国家级'},10:{serviceID:17,ref:'C6-2-2',name:'研究及编写报告',basicParam:'文件份数',required:TRUE,unit:'万元/份',conversion:10000,maxPrice:20,minPrice:10,defPrice:15,desc:'省部级'},11:{serviceID:17,ref:'C6-2-3',name:'研究及编写报告',basicParam:'文件份数',required:TRUE,unit:'万元/份',conversion:10000,maxPrice:10,minPrice:5,defPrice:7.5,desc:'其他级'},12:{serviceID:17,ref:'C6-3-1',name:'标准与技术性指导文件的编制',basicParam:'文件与标准的数量',required:TRUE,unit:'万元/份',conversion:10000,maxPrice:80,minPrice:50,defPrice:65,desc:'复杂标准'},13:{serviceID:17,ref:'C6-3-2',name:'标准与技术性指导文件的编制',basicParam:'文件与标准的数量',required:TRUE,unit:'万元/份',conversion:10000,maxPrice:50,minPrice:20,defPrice:35,desc:'较复杂标准'},14:{serviceID:17,ref:'C6-3-3',name:'标准与技术性指导文件的编制',basicParam:'文件与标准的数量',required:TRUE,unit:'万元/份',conversion:10000,maxPrice:20,minPrice:10,defPrice:15,desc:'一般标准'},15:{serviceID:17,ref:'C6-3-4',name:'标准与技术性指导文件的编制',basicParam:'文件与标准的数量',required:TRUE,unit:'万元/份',conversion:10000,maxPrice:10,minPrice:5,defPrice:7.5,desc:'简单标准'},16:{serviceID:17,ref:'C6-4-1',name:'评审与验收工作',basicParam:'评审与验收次数',required:FALSE,unit:'万元/次',conversion:10000,maxPrice:20,minPrice:8,defPrice:14,desc:'大型评审'},17:{serviceID:17,ref:'C6-4-2',name:'评审与验收工作',basicParam:'评审与验收次数',required:FALSE,unit:'万元/次',conversion:10000,maxPrice:10,minPrice:5,defPrice:7.5,desc:'中型评审'},18:{serviceID:17,ref:'C6-4-3',name:'评审与验收工作',basicParam:'评审与验收次数',required:FALSE,unit:'万元/次',conversion:10000,maxPrice:6,minPrice:3,defPrice:4.5,desc:'小型评审'},19:{serviceID:17,ref:'C6-5-1',name:'培训与宣贯工作',basicParam:'项目数量',required:FALSE,unit:'万元/次',conversion:10000,maxPrice:3,minPrice:1,defPrice:2,desc:'培训与宣贯材料'},20:{serviceID:17,ref:'C6-5-2',name:'培训与宣贯工作',basicParam:'培训与宣贯次数',required:FALSE,unit:'万元/次',conversion:10000,maxPrice:1,minPrice:0.5,defPrice:0.75,desc:'组织培训与宣贯'},21:{serviceID:18,ref:'C7-1',name:'组织与调研工作',basicParam:'调研次数',required:TRUE,unit:'万元/次',conversion:10000,maxPrice:2,minPrice:1,defPrice:1.5,desc:''},22:{serviceID:18,ref:'C7-2',name:'编制大纲',basicParam:'项目数量',required:TRUE,unit:'万元/个',conversion:10000,maxPrice:3,minPrice:2,defPrice:2.5,desc:'包括技术与定额子目研究'},23:{serviceID:18,ref:'C7-3',name:'数据采集与测定',basicParam:'采集组数',required:TRUE,unit:'万元/组',conversion:10000,maxPrice:0.8,minPrice:0.2,defPrice:0.5,desc:'现场采集方式时计'},24:{serviceID:18,ref:'C7-4-1',name:'数据整理与分析',basicParam:'定额子目条数',required:TRUE,unit:'万元/条',conversion:10000,maxPrice:0.3,minPrice:0.1,defPrice:0.2,desc:'简单定额'},25:{serviceID:18,ref:'C7-4-2',name:'数据整理与分析',basicParam:'定额子目条数',required:TRUE,unit:'万元/条',conversion:10000,maxPrice:3,minPrice:0.3,defPrice:1.65,desc:'复杂定额'},26:{serviceID:18,ref:'C7-5',name:'编写定额测定报告',basicParam:'项目数量',required:TRUE,unit:'万元/份',conversion:10000,maxPrice:5,minPrice:2,defPrice:3.5,desc:''},27:{serviceID:18,ref:'C7-6-1',name:'编制定额文本和释义',basicParam:'基本费用',required:TRUE,unit:'万元/份',conversion:10000,maxPrice:1,minPrice:0.5,defPrice:0.75,desc:'20条定额子目内'},28:{serviceID:18,ref:'C7-6-2',name:'编制定额文本和释义',basicParam:'定额子目条数',required:TRUE,unit:'万元/条',conversion:10000,maxPrice:0.2,minPrice:0.1,defPrice:0.15,desc:'超过20条每增加1条'},29:{serviceID:18,ref:'C7-7-1',name:'评审与验收工作',basicParam:'评审与验收次数',required:FALSE,unit:'万元/次',conversion:10000,maxPrice:20,minPrice:8,defPrice:14,desc:'大型评审'},30:{serviceID:18,ref:'C7-7-2',name:'评审与验收工作',basicParam:'评审与验收次数',required:FALSE,unit:'万元/次',conversion:10000,maxPrice:10,minPrice:5,defPrice:7.5,desc:'中型评审'},31:{serviceID:18,ref:'C7-7-3',name:'评审与验收工作',basicParam:'评审与验收次数',required:FALSE,unit:'万元/次',conversion:10000,maxPrice:6,minPrice:3,defPrice:4.5,desc:'小型评审'},32:{serviceID:18,ref:'C7-8-1',name:'培训与宣贯工作',basicParam:'项目数量',required:FALSE,unit:'万元/次',conversion:10000,maxPrice:3,minPrice:1,defPrice:2,desc:'培训与宣贯材料'},33:{serviceID:18,ref:'C7-8-2',name:'培训与宣贯工作',basicParam:'培训与宣贯次数',required:FALSE,unit:'万元/次',conversion:10000,maxPrice:1,minPrice:0.5,defPrice:0.75,desc:'组织培训与宣贯'},34:{serviceID:19,ref:'C8-1',name:'Q≤10条',basicParam:'价格信息数量',required:TRUE,unit:'元/条',conversion:1,maxPrice:null,minPrice:null,defPrice:500,desc:''},35:{serviceID:19,ref:'C8-2',name:'10条&lt;Q≤30条',basicParam:'价格信息数量',required:TRUE,unit:'元/条',conversion:1,maxPrice:null,minPrice:null,defPrice:400,desc:''},36:{serviceID:19,ref:'C8-3',name:'30条&lt;Q≤50条',basicParam:'价格信息数量',required:TRUE,unit:'元/条',conversion:1,maxPrice:null,minPrice:null,defPrice:300,desc:''},37:{serviceID:19,ref:'C8-4',name:'50条&lt;Q≤100条',basicParam:'价格信息数量',required:TRUE,unit:'元/条',conversion:1,maxPrice:null,minPrice:null,defPrice:200,desc:''},38:{serviceID:19,ref:'C8-5',name:'Q&gt;100条',basicParam:'价格信息数量',required:TRUE,unit:'元/条',conversion:1,maxPrice:null,minPrice:null,defPrice:100,desc:''},}</v>
      </c>
    </row>
    <row r="41" spans="1:13">
      <c r="A41">
        <v>15</v>
      </c>
      <c r="C41" t="str" cm="1">
        <f t="array" ref="C41">_xlfn.TEXTJOIN(",",TRUE,IF($A$1:$A$39=A41,$L$1:$L$39,""))</f>
        <v>0,1</v>
      </c>
    </row>
    <row r="42" spans="1:13">
      <c r="A42">
        <v>16</v>
      </c>
      <c r="C42" t="str" cm="1">
        <f t="array" ref="C42">_xlfn.TEXTJOIN(",",TRUE,IF($A$1:$A$39=A42,$L$1:$L$39,""))</f>
        <v>2,3,4,5,6,7</v>
      </c>
    </row>
    <row r="43" spans="1:13">
      <c r="A43">
        <v>17</v>
      </c>
      <c r="C43" t="str" cm="1">
        <f t="array" ref="C43">_xlfn.TEXTJOIN(",",TRUE,IF($A$1:$A$39=A43,$L$1:$L$39,""))</f>
        <v>8,9,10,11,12,13,14,15,16,17,18,19,20</v>
      </c>
    </row>
    <row r="44" spans="1:13">
      <c r="A44">
        <v>18</v>
      </c>
      <c r="C44" t="str" cm="1">
        <f t="array" ref="C44">_xlfn.TEXTJOIN(",",TRUE,IF($A$1:$A$39=A44,$L$1:$L$39,""))</f>
        <v>21,22,23,24,25,26,27,28,29,30,31,32,33</v>
      </c>
    </row>
    <row r="45" spans="1:13">
      <c r="A45">
        <v>19</v>
      </c>
      <c r="C45" t="str" cm="1">
        <f t="array" ref="C45">_xlfn.TEXTJOIN(",",TRUE,IF($A$1:$A$39=A45,$L$1:$L$39,""))</f>
        <v>34,35,36,37,38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H9" sqref="H9"/>
    </sheetView>
  </sheetViews>
  <sheetFormatPr defaultColWidth="9" defaultRowHeight="13.5" outlineLevelCol="7"/>
  <cols>
    <col min="2" max="2" width="41.125" customWidth="1"/>
    <col min="3" max="6" width="10.625" customWidth="1"/>
  </cols>
  <sheetData>
    <row r="1" ht="14.25" spans="1:8">
      <c r="A1" s="24" t="s">
        <v>136</v>
      </c>
      <c r="B1" s="25" t="s">
        <v>137</v>
      </c>
      <c r="C1" s="14">
        <v>600</v>
      </c>
      <c r="D1" s="14">
        <v>800</v>
      </c>
      <c r="E1" s="14">
        <f>AVERAGE(C1:D1)</f>
        <v>700</v>
      </c>
      <c r="F1" s="26">
        <v>2.3</v>
      </c>
      <c r="G1">
        <v>0</v>
      </c>
      <c r="H1" t="str">
        <f>G1&amp;":{ref:'"&amp;A1&amp;"',name:'"&amp;B1&amp;"',maxPrice:"&amp;D1&amp;",minPrice:"&amp;C1&amp;",defPrice:"&amp;E1&amp;",manageCoe:"&amp;F1&amp;"}"</f>
        <v>0:{ref:'C9-1-1',name:'技术员及其他',maxPrice:800,minPrice:600,defPrice:700,manageCoe:2.3}</v>
      </c>
    </row>
    <row r="2" ht="14.25" spans="1:8">
      <c r="A2" s="5" t="s">
        <v>138</v>
      </c>
      <c r="B2" s="27" t="s">
        <v>139</v>
      </c>
      <c r="C2" s="14">
        <v>800</v>
      </c>
      <c r="D2" s="14">
        <v>1000</v>
      </c>
      <c r="E2" s="14">
        <f t="shared" ref="E2:E8" si="0">AVERAGE(C2:D2)</f>
        <v>900</v>
      </c>
      <c r="F2" s="7">
        <v>2.3</v>
      </c>
      <c r="G2">
        <v>1</v>
      </c>
      <c r="H2" t="str">
        <f t="shared" ref="H2:H8" si="1">G2&amp;":{ref:'"&amp;A2&amp;"',name:'"&amp;B2&amp;"',maxPrice:"&amp;D2&amp;",minPrice:"&amp;C2&amp;",defPrice:"&amp;E2&amp;",manageCoe:"&amp;F2&amp;"}"</f>
        <v>1:{ref:'C9-1-2',name:'助理工程师',maxPrice:1000,minPrice:800,defPrice:900,manageCoe:2.3}</v>
      </c>
    </row>
    <row r="3" ht="14.25" spans="1:8">
      <c r="A3" s="5" t="s">
        <v>140</v>
      </c>
      <c r="B3" s="27" t="s">
        <v>141</v>
      </c>
      <c r="C3" s="14">
        <v>1000</v>
      </c>
      <c r="D3" s="14">
        <v>1500</v>
      </c>
      <c r="E3" s="14">
        <f t="shared" si="0"/>
        <v>1250</v>
      </c>
      <c r="F3" s="7">
        <v>2.2</v>
      </c>
      <c r="G3">
        <v>2</v>
      </c>
      <c r="H3" t="str">
        <f t="shared" si="1"/>
        <v>2:{ref:'C9-1-3',name:'中级工程师或二级造价工程师',maxPrice:1500,minPrice:1000,defPrice:1250,manageCoe:2.2}</v>
      </c>
    </row>
    <row r="4" ht="14.25" spans="1:8">
      <c r="A4" s="5" t="s">
        <v>142</v>
      </c>
      <c r="B4" s="27" t="s">
        <v>143</v>
      </c>
      <c r="C4" s="14">
        <v>1500</v>
      </c>
      <c r="D4" s="14">
        <v>1800</v>
      </c>
      <c r="E4" s="14">
        <f t="shared" si="0"/>
        <v>1650</v>
      </c>
      <c r="F4" s="7">
        <v>2.1</v>
      </c>
      <c r="G4">
        <v>3</v>
      </c>
      <c r="H4" t="str">
        <f t="shared" si="1"/>
        <v>3:{ref:'C9-1-4',name:'高级工程师或一级造价工程师',maxPrice:1800,minPrice:1500,defPrice:1650,manageCoe:2.1}</v>
      </c>
    </row>
    <row r="5" ht="14.25" spans="1:8">
      <c r="A5" s="5" t="s">
        <v>144</v>
      </c>
      <c r="B5" s="27" t="s">
        <v>145</v>
      </c>
      <c r="C5" s="14">
        <v>2000</v>
      </c>
      <c r="D5" s="14">
        <v>2500</v>
      </c>
      <c r="E5" s="14">
        <f t="shared" si="0"/>
        <v>2250</v>
      </c>
      <c r="F5" s="7">
        <v>2</v>
      </c>
      <c r="G5">
        <v>4</v>
      </c>
      <c r="H5" t="str">
        <f t="shared" si="1"/>
        <v>4:{ref:'C9-1-5',name:'正高级工程师或资深专家',maxPrice:2500,minPrice:2000,defPrice:2250,manageCoe:2}</v>
      </c>
    </row>
    <row r="6" ht="14.25" spans="1:8">
      <c r="A6" s="5" t="s">
        <v>146</v>
      </c>
      <c r="B6" s="27" t="s">
        <v>147</v>
      </c>
      <c r="C6" s="14">
        <v>1200</v>
      </c>
      <c r="D6" s="14">
        <v>1500</v>
      </c>
      <c r="E6" s="14">
        <f t="shared" si="0"/>
        <v>1350</v>
      </c>
      <c r="F6" s="7">
        <v>2.2</v>
      </c>
      <c r="G6">
        <v>5</v>
      </c>
      <c r="H6" t="str">
        <f t="shared" si="1"/>
        <v>5:{ref:'C9-2-1',name:'二级造价工程师且具备中级工程师资格',maxPrice:1500,minPrice:1200,defPrice:1350,manageCoe:2.2}</v>
      </c>
    </row>
    <row r="7" ht="14.25" spans="1:8">
      <c r="A7" s="5" t="s">
        <v>148</v>
      </c>
      <c r="B7" s="27" t="s">
        <v>149</v>
      </c>
      <c r="C7" s="14">
        <v>1500</v>
      </c>
      <c r="D7" s="14">
        <v>1800</v>
      </c>
      <c r="E7" s="14">
        <f t="shared" si="0"/>
        <v>1650</v>
      </c>
      <c r="F7" s="7">
        <v>2.1</v>
      </c>
      <c r="G7">
        <v>6</v>
      </c>
      <c r="H7" t="str">
        <f t="shared" si="1"/>
        <v>6:{ref:'C9-3-1',name:'一级造价工程师且具备中级工程师资格',maxPrice:1800,minPrice:1500,defPrice:1650,manageCoe:2.1}</v>
      </c>
    </row>
    <row r="8" ht="14.25" spans="1:8">
      <c r="A8" s="5" t="s">
        <v>150</v>
      </c>
      <c r="B8" s="27" t="s">
        <v>151</v>
      </c>
      <c r="C8" s="14">
        <v>1800</v>
      </c>
      <c r="D8" s="14">
        <v>2000</v>
      </c>
      <c r="E8" s="14">
        <f t="shared" si="0"/>
        <v>1900</v>
      </c>
      <c r="F8" s="7">
        <v>2.05</v>
      </c>
      <c r="G8">
        <v>7</v>
      </c>
      <c r="H8" t="str">
        <f t="shared" si="1"/>
        <v>7:{ref:'C9-3-2',name:'一级造价工程师且具备高级工程师资格',maxPrice:2000,minPrice:1800,defPrice:1900,manageCoe:2.05}</v>
      </c>
    </row>
    <row r="9" spans="1:8">
      <c r="H9" t="str">
        <f>"{"&amp;_xlfn.TEXTJOIN(",",TRUE,H1:H8)&amp;",}"</f>
        <v>{0:{ref:'C9-1-1',name:'技术员及其他',maxPrice:800,minPrice:600,defPrice:700,manageCoe:2.3},1:{ref:'C9-1-2',name:'助理工程师',maxPrice:1000,minPrice:800,defPrice:900,manageCoe:2.3},2:{ref:'C9-1-3',name:'中级工程师或二级造价工程师',maxPrice:1500,minPrice:1000,defPrice:1250,manageCoe:2.2},3:{ref:'C9-1-4',name:'高级工程师或一级造价工程师',maxPrice:1800,minPrice:1500,defPrice:1650,manageCoe:2.1},4:{ref:'C9-1-5',name:'正高级工程师或资深专家',maxPrice:2500,minPrice:2000,defPrice:2250,manageCoe:2},5:{ref:'C9-2-1',name:'二级造价工程师且具备中级工程师资格',maxPrice:1500,minPrice:1200,defPrice:1350,manageCoe:2.2},6:{ref:'C9-3-1',name:'一级造价工程师且具备中级工程师资格',maxPrice:1800,minPrice:1500,defPrice:1650,manageCoe:2.1},7:{ref:'C9-3-2',name:'一级造价工程师且具备高级工程师资格',maxPrice:2000,minPrice:1800,defPrice:1900,manageCoe:2.05},}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9"/>
  <sheetViews>
    <sheetView topLeftCell="A9" workbookViewId="0">
      <selection activeCell="G19" sqref="G19:G20"/>
    </sheetView>
  </sheetViews>
  <sheetFormatPr defaultColWidth="9" defaultRowHeight="13.5"/>
  <cols>
    <col min="2" max="2" width="41.125" customWidth="1"/>
    <col min="3" max="5" width="10.625" customWidth="1"/>
    <col min="6" max="6" width="41.125" style="11" customWidth="1"/>
  </cols>
  <sheetData>
    <row r="1" ht="14.25" spans="1:17">
      <c r="G1" t="s">
        <v>152</v>
      </c>
      <c r="H1" t="s">
        <v>153</v>
      </c>
      <c r="I1" t="s">
        <v>154</v>
      </c>
      <c r="J1" t="s">
        <v>155</v>
      </c>
      <c r="K1" t="s">
        <v>156</v>
      </c>
      <c r="L1" t="s">
        <v>157</v>
      </c>
      <c r="M1" t="s">
        <v>158</v>
      </c>
      <c r="N1" t="s">
        <v>159</v>
      </c>
      <c r="O1" t="s">
        <v>160</v>
      </c>
      <c r="P1" t="s">
        <v>161</v>
      </c>
    </row>
    <row r="2" ht="14.25" spans="1:17">
      <c r="A2" s="12" t="s">
        <v>162</v>
      </c>
      <c r="B2" s="13" t="s">
        <v>163</v>
      </c>
      <c r="C2" s="14" t="s">
        <v>24</v>
      </c>
      <c r="D2" s="14" t="s">
        <v>24</v>
      </c>
      <c r="E2" s="14">
        <v>1</v>
      </c>
      <c r="F2" s="15"/>
      <c r="G2">
        <f>ROW()-2</f>
        <v>0</v>
      </c>
      <c r="H2">
        <f>ROW()-1</f>
        <v>1</v>
      </c>
      <c r="I2" t="b">
        <v>1</v>
      </c>
      <c r="J2" t="b">
        <v>1</v>
      </c>
      <c r="K2" t="b">
        <v>0</v>
      </c>
      <c r="L2" t="b">
        <v>1</v>
      </c>
      <c r="M2" t="b">
        <v>1</v>
      </c>
      <c r="N2" t="b">
        <v>1</v>
      </c>
      <c r="O2" t="b">
        <v>1</v>
      </c>
      <c r="P2" t="b">
        <v>0</v>
      </c>
      <c r="Q2" t="str">
        <f>G2&amp;":{ref:'"&amp;A2&amp;"',name:'"&amp;B2&amp;"',maxCoe:"&amp;D2&amp;",minCoe:"&amp;C2&amp;",defCoe:"&amp;E2&amp;",desc:'"&amp;F2&amp;"',isRoad:"&amp;M2&amp;",isRailway:"&amp;N2&amp;",isWaterway:"&amp;O2&amp;",mutiple:"&amp;P2&amp;",order:"&amp;H2&amp;",scale:"&amp;I2&amp;",onlyCostScale:"&amp;J2&amp;",amount:"&amp;K2&amp;",workDay:"&amp;L2&amp;"}"</f>
        <v>0:{ref:'D1',name:'全过程造价咨询',maxCoe:null,minCoe:null,defCoe:1,desc:'',isRoad:TRUE,isRailway:TRUE,isWaterway:TRUE,mutiple:FALSE,order:1,scale:TRUE,onlyCostScale:TRUE,amount:FALSE,workDay:TRUE}</v>
      </c>
    </row>
    <row r="3" ht="14.25" spans="1:17">
      <c r="A3" s="16" t="s">
        <v>164</v>
      </c>
      <c r="B3" s="17" t="s">
        <v>165</v>
      </c>
      <c r="C3" s="14" t="s">
        <v>24</v>
      </c>
      <c r="D3" s="14" t="s">
        <v>24</v>
      </c>
      <c r="E3" s="14" t="s">
        <v>24</v>
      </c>
      <c r="F3" s="18"/>
      <c r="G3">
        <f t="shared" ref="G3:G12" si="0">ROW()-2</f>
        <v>1</v>
      </c>
      <c r="H3">
        <f t="shared" ref="H3:H12" si="1">ROW()-1</f>
        <v>2</v>
      </c>
      <c r="I3" t="s">
        <v>24</v>
      </c>
      <c r="J3" t="s">
        <v>24</v>
      </c>
      <c r="K3" t="s">
        <v>24</v>
      </c>
      <c r="L3" t="s">
        <v>24</v>
      </c>
      <c r="M3" t="b">
        <v>1</v>
      </c>
      <c r="N3" t="b">
        <v>1</v>
      </c>
      <c r="O3" t="b">
        <v>1</v>
      </c>
      <c r="P3" t="b">
        <v>0</v>
      </c>
      <c r="Q3" t="str">
        <f>G3&amp;":{ref:'"&amp;A3&amp;"',name:'"&amp;B3&amp;"',maxCoe:"&amp;D3&amp;",minCoe:"&amp;C3&amp;",defCoe:"&amp;E3&amp;",desc:'"&amp;F3&amp;"',isRoad:"&amp;M3&amp;",isRailway:"&amp;N3&amp;",isWaterway:"&amp;O3&amp;",mutiple:"&amp;P3&amp;",order:"&amp;H3&amp;",scale:"&amp;I3&amp;",onlyCostScale:"&amp;J3&amp;",amount:"&amp;K3&amp;",workDay:"&amp;L3&amp;"}"</f>
        <v>1:{ref:'D2',name:'分阶段造价咨询',maxCoe:null,minCoe:null,defCoe:null,desc:'',isRoad:TRUE,isRailway:TRUE,isWaterway:TRUE,mutiple:FALSE,order:2,scale:null,onlyCostScale:null,amount:null,workDay:null}</v>
      </c>
    </row>
    <row r="4" ht="14.25" spans="1:17">
      <c r="A4" s="19" t="s">
        <v>166</v>
      </c>
      <c r="B4" s="20" t="s">
        <v>167</v>
      </c>
      <c r="C4" s="14" t="s">
        <v>24</v>
      </c>
      <c r="D4" s="14" t="s">
        <v>24</v>
      </c>
      <c r="E4" s="14">
        <v>0.5</v>
      </c>
      <c r="F4" s="18"/>
      <c r="G4">
        <f t="shared" si="0"/>
        <v>2</v>
      </c>
      <c r="H4">
        <f t="shared" si="1"/>
        <v>3</v>
      </c>
      <c r="I4" t="b">
        <v>1</v>
      </c>
      <c r="J4" t="b">
        <v>1</v>
      </c>
      <c r="K4" t="b">
        <v>0</v>
      </c>
      <c r="L4" t="b">
        <v>1</v>
      </c>
      <c r="M4" t="b">
        <v>1</v>
      </c>
      <c r="N4" t="b">
        <v>1</v>
      </c>
      <c r="O4" t="b">
        <v>1</v>
      </c>
      <c r="P4" t="b">
        <v>0</v>
      </c>
      <c r="Q4" t="str">
        <f>G4&amp;":{ref:'"&amp;A4&amp;"',name:'"&amp;B4&amp;"',maxCoe:"&amp;D4&amp;",minCoe:"&amp;C4&amp;",defCoe:"&amp;E4&amp;",desc:'"&amp;F4&amp;"',isRoad:"&amp;M4&amp;",isRailway:"&amp;N4&amp;",isWaterway:"&amp;O4&amp;",mutiple:"&amp;P4&amp;",order:"&amp;H4&amp;",scale:"&amp;I4&amp;",onlyCostScale:"&amp;J4&amp;",amount:"&amp;K4&amp;",workDay:"&amp;L4&amp;"}"</f>
        <v>2:{ref:'D2-1',name:'前期阶段造价咨询',maxCoe:null,minCoe:null,defCoe:0.5,desc:'',isRoad:TRUE,isRailway:TRUE,isWaterway:TRUE,mutiple:FALSE,order:3,scale:TRUE,onlyCostScale:TRUE,amount:FALSE,workDay:TRUE}</v>
      </c>
    </row>
    <row r="5" ht="14.25" spans="1:17">
      <c r="A5" s="19" t="s">
        <v>168</v>
      </c>
      <c r="B5" s="20" t="s">
        <v>169</v>
      </c>
      <c r="C5" s="14" t="s">
        <v>24</v>
      </c>
      <c r="D5" s="14" t="s">
        <v>24</v>
      </c>
      <c r="E5" s="14">
        <v>0.55</v>
      </c>
      <c r="F5" s="18" t="s">
        <v>170</v>
      </c>
      <c r="G5">
        <f t="shared" si="0"/>
        <v>3</v>
      </c>
      <c r="H5">
        <f t="shared" si="1"/>
        <v>4</v>
      </c>
      <c r="I5" t="b">
        <v>1</v>
      </c>
      <c r="J5" t="b">
        <v>1</v>
      </c>
      <c r="K5" t="b">
        <v>0</v>
      </c>
      <c r="L5" t="b">
        <v>1</v>
      </c>
      <c r="M5" t="b">
        <v>1</v>
      </c>
      <c r="N5" t="b">
        <v>0</v>
      </c>
      <c r="O5" t="b">
        <v>1</v>
      </c>
      <c r="P5" t="b">
        <v>0</v>
      </c>
      <c r="Q5" t="str">
        <f>G5&amp;":{ref:'"&amp;A5&amp;"',name:'"&amp;B5&amp;"',maxCoe:"&amp;D5&amp;",minCoe:"&amp;C5&amp;",defCoe:"&amp;E5&amp;",desc:'"&amp;F5&amp;"',isRoad:"&amp;M5&amp;",isRailway:"&amp;N5&amp;",isWaterway:"&amp;O5&amp;",mutiple:"&amp;P5&amp;",order:"&amp;H5&amp;",scale:"&amp;I5&amp;",onlyCostScale:"&amp;J5&amp;",amount:"&amp;K5&amp;",workDay:"&amp;L5&amp;"}"</f>
        <v>3:{ref:'D2-2-1',name:'实施阶段造价咨询（公路、水运）',maxCoe:null,minCoe:null,defCoe:0.55,desc:'本系数适用于公路和水运工程。',isRoad:TRUE,isRailway:FALSE,isWaterway:TRUE,mutiple:FALSE,order:4,scale:TRUE,onlyCostScale:TRUE,amount:FALSE,workDay:TRUE}</v>
      </c>
    </row>
    <row r="6" ht="14.25" spans="1:17">
      <c r="A6" s="19" t="s">
        <v>171</v>
      </c>
      <c r="B6" s="20" t="s">
        <v>172</v>
      </c>
      <c r="C6" s="14" t="s">
        <v>24</v>
      </c>
      <c r="D6" s="14" t="s">
        <v>24</v>
      </c>
      <c r="E6" s="14">
        <v>0.6</v>
      </c>
      <c r="F6" s="18" t="s">
        <v>173</v>
      </c>
      <c r="G6">
        <f t="shared" si="0"/>
        <v>4</v>
      </c>
      <c r="H6">
        <f t="shared" si="1"/>
        <v>5</v>
      </c>
      <c r="I6" t="b">
        <v>1</v>
      </c>
      <c r="J6" t="b">
        <v>1</v>
      </c>
      <c r="K6" t="b">
        <v>0</v>
      </c>
      <c r="L6" t="b">
        <v>1</v>
      </c>
      <c r="M6" t="b">
        <v>0</v>
      </c>
      <c r="N6" t="b">
        <v>1</v>
      </c>
      <c r="O6" t="b">
        <v>0</v>
      </c>
      <c r="P6" t="b">
        <v>0</v>
      </c>
      <c r="Q6" t="str">
        <f>G6&amp;":{ref:'"&amp;A6&amp;"',name:'"&amp;B6&amp;"',maxCoe:"&amp;D6&amp;",minCoe:"&amp;C6&amp;",defCoe:"&amp;E6&amp;",desc:'"&amp;F6&amp;"',isRoad:"&amp;M6&amp;",isRailway:"&amp;N6&amp;",isWaterway:"&amp;O6&amp;",mutiple:"&amp;P6&amp;",order:"&amp;H6&amp;",scale:"&amp;I6&amp;",onlyCostScale:"&amp;J6&amp;",amount:"&amp;K6&amp;",workDay:"&amp;L6&amp;"}"</f>
        <v>4:{ref:'D2-2-2',name:'实施阶段造价咨询（铁路）',maxCoe:null,minCoe:null,defCoe:0.6,desc:'本系数适用于铁路工程。',isRoad:FALSE,isRailway:TRUE,isWaterway:FALSE,mutiple:FALSE,order:5,scale:TRUE,onlyCostScale:TRUE,amount:FALSE,workDay:TRUE}</v>
      </c>
    </row>
    <row r="7" ht="14.25" spans="1:17">
      <c r="A7" s="16" t="s">
        <v>174</v>
      </c>
      <c r="B7" s="17" t="s">
        <v>175</v>
      </c>
      <c r="C7" s="14" t="s">
        <v>24</v>
      </c>
      <c r="D7" s="14" t="s">
        <v>24</v>
      </c>
      <c r="E7" s="14" t="s">
        <v>24</v>
      </c>
      <c r="F7" s="18"/>
      <c r="G7">
        <f t="shared" si="0"/>
        <v>5</v>
      </c>
      <c r="H7">
        <f t="shared" si="1"/>
        <v>6</v>
      </c>
      <c r="I7" t="s">
        <v>24</v>
      </c>
      <c r="J7" t="s">
        <v>24</v>
      </c>
      <c r="K7" t="s">
        <v>24</v>
      </c>
      <c r="L7" t="s">
        <v>24</v>
      </c>
      <c r="M7" t="b">
        <v>1</v>
      </c>
      <c r="N7" t="b">
        <v>1</v>
      </c>
      <c r="O7" t="b">
        <v>1</v>
      </c>
      <c r="P7" t="b">
        <v>0</v>
      </c>
      <c r="Q7" t="str">
        <f>G7&amp;":{ref:'"&amp;A7&amp;"',name:'"&amp;B7&amp;"',maxCoe:"&amp;D7&amp;",minCoe:"&amp;C7&amp;",defCoe:"&amp;E7&amp;",desc:'"&amp;F7&amp;"',isRoad:"&amp;M7&amp;",isRailway:"&amp;N7&amp;",isWaterway:"&amp;O7&amp;",mutiple:"&amp;P7&amp;",order:"&amp;H7&amp;",scale:"&amp;I7&amp;",onlyCostScale:"&amp;J7&amp;",amount:"&amp;K7&amp;",workDay:"&amp;L7&amp;"}"</f>
        <v>5:{ref:'D3',name:'基本造价咨询',maxCoe:null,minCoe:null,defCoe:null,desc:'',isRoad:TRUE,isRailway:TRUE,isWaterway:TRUE,mutiple:FALSE,order:6,scale:null,onlyCostScale:null,amount:null,workDay:null}</v>
      </c>
    </row>
    <row r="8" ht="23.25" spans="1:17">
      <c r="A8" s="19" t="s">
        <v>176</v>
      </c>
      <c r="B8" s="20" t="s">
        <v>177</v>
      </c>
      <c r="C8" s="14" t="s">
        <v>24</v>
      </c>
      <c r="D8" s="14" t="s">
        <v>24</v>
      </c>
      <c r="E8" s="14">
        <v>0.1</v>
      </c>
      <c r="F8" s="21" t="s">
        <v>178</v>
      </c>
      <c r="G8">
        <f t="shared" si="0"/>
        <v>6</v>
      </c>
      <c r="H8">
        <f t="shared" si="1"/>
        <v>7</v>
      </c>
      <c r="I8" t="b">
        <v>1</v>
      </c>
      <c r="J8" t="b">
        <v>1</v>
      </c>
      <c r="K8" t="b">
        <v>0</v>
      </c>
      <c r="L8" t="b">
        <v>1</v>
      </c>
      <c r="M8" t="b">
        <v>1</v>
      </c>
      <c r="N8" t="b">
        <v>1</v>
      </c>
      <c r="O8" t="b">
        <v>1</v>
      </c>
      <c r="P8" t="b">
        <v>0</v>
      </c>
      <c r="Q8" t="str">
        <f>G8&amp;":{ref:'"&amp;A8&amp;"',name:'"&amp;B8&amp;"',maxCoe:"&amp;D8&amp;",minCoe:"&amp;C8&amp;",defCoe:"&amp;E8&amp;",desc:'"&amp;F8&amp;"',isRoad:"&amp;M8&amp;",isRailway:"&amp;N8&amp;",isWaterway:"&amp;O8&amp;",mutiple:"&amp;P8&amp;",order:"&amp;H8&amp;",scale:"&amp;I8&amp;",onlyCostScale:"&amp;J8&amp;",amount:"&amp;K8&amp;",workDay:"&amp;L8&amp;"}"</f>
        <v>6:{ref:'D3-1',name:'投资估算',maxCoe:null,minCoe:null,defCoe:0.1,desc:'委托同一咨询人同时负责D3-1和D3-2时，D3-1和D3-2的合计调整系数为0.25。',isRoad:TRUE,isRailway:TRUE,isWaterway:TRUE,mutiple:FALSE,order:7,scale:TRUE,onlyCostScale:TRUE,amount:FALSE,workDay:TRUE}</v>
      </c>
    </row>
    <row r="9" ht="14.25" spans="1:17">
      <c r="A9" s="19" t="s">
        <v>179</v>
      </c>
      <c r="B9" s="20" t="s">
        <v>180</v>
      </c>
      <c r="C9" s="14" t="s">
        <v>24</v>
      </c>
      <c r="D9" s="14" t="s">
        <v>24</v>
      </c>
      <c r="E9" s="14">
        <v>0.2</v>
      </c>
      <c r="F9" s="22"/>
      <c r="G9">
        <f t="shared" si="0"/>
        <v>7</v>
      </c>
      <c r="H9">
        <f t="shared" si="1"/>
        <v>8</v>
      </c>
      <c r="I9" t="b">
        <v>1</v>
      </c>
      <c r="J9" t="b">
        <v>1</v>
      </c>
      <c r="K9" t="b">
        <v>0</v>
      </c>
      <c r="L9" t="b">
        <v>1</v>
      </c>
      <c r="M9" t="b">
        <v>1</v>
      </c>
      <c r="N9" t="b">
        <v>1</v>
      </c>
      <c r="O9" t="b">
        <v>1</v>
      </c>
      <c r="P9" t="b">
        <v>0</v>
      </c>
      <c r="Q9" t="str">
        <f>G9&amp;":{ref:'"&amp;A9&amp;"',name:'"&amp;B9&amp;"',maxCoe:"&amp;D9&amp;",minCoe:"&amp;C9&amp;",defCoe:"&amp;E9&amp;",desc:'"&amp;F9&amp;"',isRoad:"&amp;M9&amp;",isRailway:"&amp;N9&amp;",isWaterway:"&amp;O9&amp;",mutiple:"&amp;P9&amp;",order:"&amp;H9&amp;",scale:"&amp;I9&amp;",onlyCostScale:"&amp;J9&amp;",amount:"&amp;K9&amp;",workDay:"&amp;L9&amp;"}"</f>
        <v>7:{ref:'D3-2',name:'设计概算',maxCoe:null,minCoe:null,defCoe:0.2,desc:'',isRoad:TRUE,isRailway:TRUE,isWaterway:TRUE,mutiple:FALSE,order:8,scale:TRUE,onlyCostScale:TRUE,amount:FALSE,workDay:TRUE}</v>
      </c>
    </row>
    <row r="10" ht="23.25" spans="1:17">
      <c r="A10" s="19" t="s">
        <v>181</v>
      </c>
      <c r="B10" s="20" t="s">
        <v>182</v>
      </c>
      <c r="C10" s="14" t="s">
        <v>24</v>
      </c>
      <c r="D10" s="14" t="s">
        <v>24</v>
      </c>
      <c r="E10" s="14">
        <v>0.25</v>
      </c>
      <c r="F10" s="18" t="s">
        <v>183</v>
      </c>
      <c r="G10">
        <f t="shared" si="0"/>
        <v>8</v>
      </c>
      <c r="H10">
        <f t="shared" si="1"/>
        <v>9</v>
      </c>
      <c r="I10" t="b">
        <v>1</v>
      </c>
      <c r="J10" t="b">
        <v>0</v>
      </c>
      <c r="K10" t="b">
        <v>0</v>
      </c>
      <c r="L10" t="b">
        <v>1</v>
      </c>
      <c r="M10" t="b">
        <v>1</v>
      </c>
      <c r="N10" t="b">
        <v>1</v>
      </c>
      <c r="O10" t="b">
        <v>1</v>
      </c>
      <c r="P10" t="b">
        <v>0</v>
      </c>
      <c r="Q10" t="str">
        <f>G10&amp;":{ref:'"&amp;A10&amp;"',name:'"&amp;B10&amp;"',maxCoe:"&amp;D10&amp;",minCoe:"&amp;C10&amp;",defCoe:"&amp;E10&amp;",desc:'"&amp;F10&amp;"',isRoad:"&amp;M10&amp;",isRailway:"&amp;N10&amp;",isWaterway:"&amp;O10&amp;",mutiple:"&amp;P10&amp;",order:"&amp;H10&amp;",scale:"&amp;I10&amp;",onlyCostScale:"&amp;J10&amp;",amount:"&amp;K10&amp;",workDay:"&amp;L10&amp;"}"</f>
        <v>8:{ref:'D3-3',name:'施工图预算',maxCoe:null,minCoe:null,defCoe:0.25,desc:'委托同一咨询人同时负责D3-3和D3-4时，D3-3和D3-4的合计调整系数为0.3。',isRoad:TRUE,isRailway:TRUE,isWaterway:TRUE,mutiple:FALSE,order:9,scale:TRUE,onlyCostScale:FALSE,amount:FALSE,workDay:TRUE}</v>
      </c>
    </row>
    <row r="11" ht="14.25" spans="1:17">
      <c r="A11" s="19" t="s">
        <v>184</v>
      </c>
      <c r="B11" s="20" t="s">
        <v>185</v>
      </c>
      <c r="C11" s="14" t="s">
        <v>24</v>
      </c>
      <c r="D11" s="14" t="s">
        <v>24</v>
      </c>
      <c r="E11" s="14">
        <v>0.15</v>
      </c>
      <c r="F11" s="18"/>
      <c r="G11">
        <f t="shared" si="0"/>
        <v>9</v>
      </c>
      <c r="H11">
        <f t="shared" si="1"/>
        <v>10</v>
      </c>
      <c r="I11" t="b">
        <v>1</v>
      </c>
      <c r="J11" t="b">
        <v>0</v>
      </c>
      <c r="K11" t="b">
        <v>0</v>
      </c>
      <c r="L11" t="b">
        <v>1</v>
      </c>
      <c r="M11" t="b">
        <v>1</v>
      </c>
      <c r="N11" t="b">
        <v>1</v>
      </c>
      <c r="O11" t="b">
        <v>1</v>
      </c>
      <c r="P11" t="b">
        <v>0</v>
      </c>
      <c r="Q11" t="str">
        <f>G11&amp;":{ref:'"&amp;A11&amp;"',name:'"&amp;B11&amp;"',maxCoe:"&amp;D11&amp;",minCoe:"&amp;C11&amp;",defCoe:"&amp;E11&amp;",desc:'"&amp;F11&amp;"',isRoad:"&amp;M11&amp;",isRailway:"&amp;N11&amp;",isWaterway:"&amp;O11&amp;",mutiple:"&amp;P11&amp;",order:"&amp;H11&amp;",scale:"&amp;I11&amp;",onlyCostScale:"&amp;J11&amp;",amount:"&amp;K11&amp;",workDay:"&amp;L11&amp;"}"</f>
        <v>9:{ref:'D3-4',name:'招标工程量清单及清单预算（或最高投标限价）',maxCoe:null,minCoe:null,defCoe:0.15,desc:'',isRoad:TRUE,isRailway:TRUE,isWaterway:TRUE,mutiple:FALSE,order:10,scale:TRUE,onlyCostScale:FALSE,amount:FALSE,workDay:TRUE}</v>
      </c>
    </row>
    <row r="12" ht="14.25" spans="1:17">
      <c r="A12" s="19" t="s">
        <v>186</v>
      </c>
      <c r="B12" s="20" t="s">
        <v>187</v>
      </c>
      <c r="C12" s="14" t="s">
        <v>24</v>
      </c>
      <c r="D12" s="14" t="s">
        <v>24</v>
      </c>
      <c r="E12" s="14">
        <v>0.2</v>
      </c>
      <c r="F12" s="18" t="s">
        <v>173</v>
      </c>
      <c r="G12">
        <f t="shared" si="0"/>
        <v>10</v>
      </c>
      <c r="H12">
        <f t="shared" si="1"/>
        <v>11</v>
      </c>
      <c r="I12" t="b">
        <v>1</v>
      </c>
      <c r="J12" t="b">
        <v>1</v>
      </c>
      <c r="K12" t="b">
        <v>0</v>
      </c>
      <c r="L12" t="b">
        <v>1</v>
      </c>
      <c r="M12" t="b">
        <v>0</v>
      </c>
      <c r="N12" t="b">
        <v>1</v>
      </c>
      <c r="O12" t="b">
        <v>0</v>
      </c>
      <c r="P12" t="b">
        <v>0</v>
      </c>
      <c r="Q12" t="str">
        <f>G12&amp;":{ref:'"&amp;A12&amp;"',name:'"&amp;B12&amp;"',maxCoe:"&amp;D12&amp;",minCoe:"&amp;C12&amp;",defCoe:"&amp;E12&amp;",desc:'"&amp;F12&amp;"',isRoad:"&amp;M12&amp;",isRailway:"&amp;N12&amp;",isWaterway:"&amp;O12&amp;",mutiple:"&amp;P12&amp;",order:"&amp;H12&amp;",scale:"&amp;I12&amp;",onlyCostScale:"&amp;J12&amp;",amount:"&amp;K12&amp;",workDay:"&amp;L12&amp;"}"</f>
        <v>10:{ref:'D3-5',name:'清理概算（仅限铁路）',maxCoe:null,minCoe:null,defCoe:0.2,desc:'本系数适用于铁路工程。',isRoad:FALSE,isRailway:TRUE,isWaterway:FALSE,mutiple:FALSE,order:11,scale:TRUE,onlyCostScale:TRUE,amount:FALSE,workDay:TRUE}</v>
      </c>
    </row>
    <row r="13" ht="14.25" spans="1:17">
      <c r="A13" s="19" t="s">
        <v>188</v>
      </c>
      <c r="B13" s="20" t="s">
        <v>189</v>
      </c>
      <c r="C13" s="14" t="s">
        <v>24</v>
      </c>
      <c r="D13" s="14" t="s">
        <v>24</v>
      </c>
      <c r="E13" s="14">
        <v>0.3</v>
      </c>
      <c r="F13" s="18" t="s">
        <v>170</v>
      </c>
      <c r="G13">
        <f t="shared" ref="G13:G22" si="2">ROW()-2</f>
        <v>11</v>
      </c>
      <c r="H13">
        <f t="shared" ref="H13:H22" si="3">ROW()-1</f>
        <v>12</v>
      </c>
      <c r="I13" t="b">
        <v>1</v>
      </c>
      <c r="J13" t="b">
        <v>0</v>
      </c>
      <c r="K13" t="b">
        <v>0</v>
      </c>
      <c r="L13" t="b">
        <v>1</v>
      </c>
      <c r="M13" t="b">
        <v>1</v>
      </c>
      <c r="N13" t="b">
        <v>0</v>
      </c>
      <c r="O13" t="b">
        <v>1</v>
      </c>
      <c r="P13" t="b">
        <v>0</v>
      </c>
      <c r="Q13" t="str">
        <f>G13&amp;":{ref:'"&amp;A13&amp;"',name:'"&amp;B13&amp;"',maxCoe:"&amp;D13&amp;",minCoe:"&amp;C13&amp;",defCoe:"&amp;E13&amp;",desc:'"&amp;F13&amp;"',isRoad:"&amp;M13&amp;",isRailway:"&amp;N13&amp;",isWaterway:"&amp;O13&amp;",mutiple:"&amp;P13&amp;",order:"&amp;H13&amp;",scale:"&amp;I13&amp;",onlyCostScale:"&amp;J13&amp;",amount:"&amp;K13&amp;",workDay:"&amp;L13&amp;"}"</f>
        <v>11:{ref:'D3-6-1',name:'合同（工程）结算',maxCoe:null,minCoe:null,defCoe:0.3,desc:'本系数适用于公路和水运工程。',isRoad:TRUE,isRailway:FALSE,isWaterway:TRUE,mutiple:FALSE,order:12,scale:TRUE,onlyCostScale:FALSE,amount:FALSE,workDay:TRUE}</v>
      </c>
    </row>
    <row r="14" ht="14.25" spans="1:17">
      <c r="A14" s="19" t="s">
        <v>190</v>
      </c>
      <c r="B14" s="20" t="s">
        <v>189</v>
      </c>
      <c r="C14" s="14" t="s">
        <v>24</v>
      </c>
      <c r="D14" s="14" t="s">
        <v>24</v>
      </c>
      <c r="E14" s="14">
        <v>0.2</v>
      </c>
      <c r="F14" s="18" t="s">
        <v>173</v>
      </c>
      <c r="G14">
        <f t="shared" si="2"/>
        <v>12</v>
      </c>
      <c r="H14">
        <f t="shared" si="3"/>
        <v>13</v>
      </c>
      <c r="I14" t="b">
        <v>1</v>
      </c>
      <c r="J14" t="b">
        <v>0</v>
      </c>
      <c r="K14" t="b">
        <v>0</v>
      </c>
      <c r="L14" t="b">
        <v>1</v>
      </c>
      <c r="M14" t="b">
        <v>0</v>
      </c>
      <c r="N14" t="b">
        <v>1</v>
      </c>
      <c r="O14" t="b">
        <v>0</v>
      </c>
      <c r="P14" t="b">
        <v>0</v>
      </c>
      <c r="Q14" t="str">
        <f>G14&amp;":{ref:'"&amp;A14&amp;"',name:'"&amp;B14&amp;"',maxCoe:"&amp;D14&amp;",minCoe:"&amp;C14&amp;",defCoe:"&amp;E14&amp;",desc:'"&amp;F14&amp;"',isRoad:"&amp;M14&amp;",isRailway:"&amp;N14&amp;",isWaterway:"&amp;O14&amp;",mutiple:"&amp;P14&amp;",order:"&amp;H14&amp;",scale:"&amp;I14&amp;",onlyCostScale:"&amp;J14&amp;",amount:"&amp;K14&amp;",workDay:"&amp;L14&amp;"}"</f>
        <v>12:{ref:'D3-6-2',name:'合同（工程）结算',maxCoe:null,minCoe:null,defCoe:0.2,desc:'本系数适用于铁路工程。',isRoad:FALSE,isRailway:TRUE,isWaterway:FALSE,mutiple:FALSE,order:13,scale:TRUE,onlyCostScale:FALSE,amount:FALSE,workDay:TRUE}</v>
      </c>
    </row>
    <row r="15" ht="14.25" spans="1:17">
      <c r="A15" s="19" t="s">
        <v>191</v>
      </c>
      <c r="B15" s="20" t="s">
        <v>192</v>
      </c>
      <c r="C15" s="14" t="s">
        <v>24</v>
      </c>
      <c r="D15" s="14" t="s">
        <v>24</v>
      </c>
      <c r="E15" s="14">
        <v>0.1</v>
      </c>
      <c r="F15" s="18"/>
      <c r="G15">
        <f t="shared" si="2"/>
        <v>13</v>
      </c>
      <c r="H15">
        <f t="shared" si="3"/>
        <v>14</v>
      </c>
      <c r="I15" t="b">
        <v>1</v>
      </c>
      <c r="J15" t="b">
        <v>1</v>
      </c>
      <c r="K15" t="b">
        <v>0</v>
      </c>
      <c r="L15" t="b">
        <v>1</v>
      </c>
      <c r="M15" t="b">
        <v>1</v>
      </c>
      <c r="N15" t="b">
        <v>1</v>
      </c>
      <c r="O15" t="b">
        <v>1</v>
      </c>
      <c r="P15" t="b">
        <v>0</v>
      </c>
      <c r="Q15" t="str">
        <f>G15&amp;":{ref:'"&amp;A15&amp;"',name:'"&amp;B15&amp;"',maxCoe:"&amp;D15&amp;",minCoe:"&amp;C15&amp;",defCoe:"&amp;E15&amp;",desc:'"&amp;F15&amp;"',isRoad:"&amp;M15&amp;",isRailway:"&amp;N15&amp;",isWaterway:"&amp;O15&amp;",mutiple:"&amp;P15&amp;",order:"&amp;H15&amp;",scale:"&amp;I15&amp;",onlyCostScale:"&amp;J15&amp;",amount:"&amp;K15&amp;",workDay:"&amp;L15&amp;"}"</f>
        <v>13:{ref:'D3-7',name:'竣工决算',maxCoe:null,minCoe:null,defCoe:0.1,desc:'',isRoad:TRUE,isRailway:TRUE,isWaterway:TRUE,mutiple:FALSE,order:14,scale:TRUE,onlyCostScale:TRUE,amount:FALSE,workDay:TRUE}</v>
      </c>
    </row>
    <row r="16" ht="14.25" spans="1:17">
      <c r="A16" s="16" t="s">
        <v>193</v>
      </c>
      <c r="B16" s="23" t="s">
        <v>194</v>
      </c>
      <c r="C16" s="14" t="s">
        <v>24</v>
      </c>
      <c r="D16" s="14" t="s">
        <v>24</v>
      </c>
      <c r="E16" s="14" t="s">
        <v>24</v>
      </c>
      <c r="F16" s="18"/>
      <c r="G16">
        <f t="shared" si="2"/>
        <v>14</v>
      </c>
      <c r="H16">
        <f t="shared" si="3"/>
        <v>15</v>
      </c>
      <c r="I16" t="s">
        <v>24</v>
      </c>
      <c r="J16" t="s">
        <v>24</v>
      </c>
      <c r="K16" t="s">
        <v>24</v>
      </c>
      <c r="L16" t="s">
        <v>24</v>
      </c>
      <c r="M16" t="b">
        <v>1</v>
      </c>
      <c r="N16" t="b">
        <v>1</v>
      </c>
      <c r="O16" t="b">
        <v>1</v>
      </c>
      <c r="P16" t="b">
        <v>0</v>
      </c>
      <c r="Q16" t="str">
        <f>G16&amp;":{ref:'"&amp;A16&amp;"',name:'"&amp;B16&amp;"',maxCoe:"&amp;D16&amp;",minCoe:"&amp;C16&amp;",defCoe:"&amp;E16&amp;",desc:'"&amp;F16&amp;"',isRoad:"&amp;M16&amp;",isRailway:"&amp;N16&amp;",isWaterway:"&amp;O16&amp;",mutiple:"&amp;P16&amp;",order:"&amp;H16&amp;",scale:"&amp;I16&amp;",onlyCostScale:"&amp;J16&amp;",amount:"&amp;K16&amp;",workDay:"&amp;L16&amp;"}"</f>
        <v>14:{ref:'D4',name:'专项造价咨询',maxCoe:null,minCoe:null,defCoe:null,desc:'',isRoad:TRUE,isRailway:TRUE,isWaterway:TRUE,mutiple:FALSE,order:15,scale:null,onlyCostScale:null,amount:null,workDay:null}</v>
      </c>
    </row>
    <row r="17" ht="14.25" spans="1:17">
      <c r="A17" s="19" t="s">
        <v>195</v>
      </c>
      <c r="B17" s="20" t="s">
        <v>196</v>
      </c>
      <c r="C17" s="14" t="s">
        <v>24</v>
      </c>
      <c r="D17" s="14" t="s">
        <v>24</v>
      </c>
      <c r="E17" s="14">
        <v>1</v>
      </c>
      <c r="F17" s="18" t="s">
        <v>197</v>
      </c>
      <c r="G17">
        <f t="shared" si="2"/>
        <v>15</v>
      </c>
      <c r="H17">
        <f t="shared" si="3"/>
        <v>16</v>
      </c>
      <c r="I17" t="b">
        <v>0</v>
      </c>
      <c r="J17" t="s">
        <v>24</v>
      </c>
      <c r="K17" t="b">
        <v>1</v>
      </c>
      <c r="L17" t="b">
        <v>1</v>
      </c>
      <c r="M17" t="b">
        <v>1</v>
      </c>
      <c r="N17" t="b">
        <v>1</v>
      </c>
      <c r="O17" t="b">
        <v>1</v>
      </c>
      <c r="P17" t="b">
        <v>0</v>
      </c>
      <c r="Q17" t="str">
        <f>G17&amp;":{ref:'"&amp;A17&amp;"',name:'"&amp;B17&amp;"',maxCoe:"&amp;D17&amp;",minCoe:"&amp;C17&amp;",defCoe:"&amp;E17&amp;",desc:'"&amp;F17&amp;"',isRoad:"&amp;M17&amp;",isRailway:"&amp;N17&amp;",isWaterway:"&amp;O17&amp;",mutiple:"&amp;P17&amp;",order:"&amp;H17&amp;",scale:"&amp;I17&amp;",onlyCostScale:"&amp;J17&amp;",amount:"&amp;K17&amp;",workDay:"&amp;L17&amp;"}"</f>
        <v>15:{ref:'D4-1',name:'工程造价顾问',maxCoe:null,minCoe:null,defCoe:1,desc:'本表系数适用于采用工作量计价法基准预算的调整系数。',isRoad:TRUE,isRailway:TRUE,isWaterway:TRUE,mutiple:FALSE,order:16,scale:FALSE,onlyCostScale:null,amount:TRUE,workDay:TRUE}</v>
      </c>
    </row>
    <row r="18" ht="14.25" spans="1:17">
      <c r="A18" s="19" t="s">
        <v>198</v>
      </c>
      <c r="B18" s="20" t="s">
        <v>199</v>
      </c>
      <c r="C18" s="14" t="s">
        <v>24</v>
      </c>
      <c r="D18" s="14" t="s">
        <v>24</v>
      </c>
      <c r="E18" s="14">
        <v>1</v>
      </c>
      <c r="F18" s="18"/>
      <c r="G18">
        <f t="shared" si="2"/>
        <v>16</v>
      </c>
      <c r="H18">
        <f t="shared" si="3"/>
        <v>17</v>
      </c>
      <c r="I18" t="b">
        <v>0</v>
      </c>
      <c r="J18" t="s">
        <v>24</v>
      </c>
      <c r="K18" t="b">
        <v>1</v>
      </c>
      <c r="L18" t="b">
        <v>1</v>
      </c>
      <c r="M18" t="b">
        <v>1</v>
      </c>
      <c r="N18" t="b">
        <v>1</v>
      </c>
      <c r="O18" t="b">
        <v>1</v>
      </c>
      <c r="P18" t="b">
        <v>0</v>
      </c>
      <c r="Q18" t="str">
        <f>G18&amp;":{ref:'"&amp;A18&amp;"',name:'"&amp;B18&amp;"',maxCoe:"&amp;D18&amp;",minCoe:"&amp;C18&amp;",defCoe:"&amp;E18&amp;",desc:'"&amp;F18&amp;"',isRoad:"&amp;M18&amp;",isRailway:"&amp;N18&amp;",isWaterway:"&amp;O18&amp;",mutiple:"&amp;P18&amp;",order:"&amp;H18&amp;",scale:"&amp;I18&amp;",onlyCostScale:"&amp;J18&amp;",amount:"&amp;K18&amp;",workDay:"&amp;L18&amp;"}"</f>
        <v>16:{ref:'D4-2',name:'造价政策制（修）订',maxCoe:null,minCoe:null,defCoe:1,desc:'',isRoad:TRUE,isRailway:TRUE,isWaterway:TRUE,mutiple:FALSE,order:17,scale:FALSE,onlyCostScale:null,amount:TRUE,workDay:TRUE}</v>
      </c>
    </row>
    <row r="19" ht="14.25" spans="1:17">
      <c r="A19" s="19" t="s">
        <v>200</v>
      </c>
      <c r="B19" s="20" t="s">
        <v>201</v>
      </c>
      <c r="C19" s="14" t="s">
        <v>24</v>
      </c>
      <c r="D19" s="14" t="s">
        <v>24</v>
      </c>
      <c r="E19" s="14">
        <v>1</v>
      </c>
      <c r="F19" s="18"/>
      <c r="G19">
        <f t="shared" si="2"/>
        <v>17</v>
      </c>
      <c r="H19">
        <f t="shared" si="3"/>
        <v>18</v>
      </c>
      <c r="I19" t="b">
        <v>0</v>
      </c>
      <c r="J19" t="s">
        <v>24</v>
      </c>
      <c r="K19" t="b">
        <v>1</v>
      </c>
      <c r="L19" t="b">
        <v>1</v>
      </c>
      <c r="M19" t="b">
        <v>1</v>
      </c>
      <c r="N19" t="b">
        <v>1</v>
      </c>
      <c r="O19" t="b">
        <v>1</v>
      </c>
      <c r="P19" t="b">
        <v>0</v>
      </c>
      <c r="Q19" t="str">
        <f>G19&amp;":{ref:'"&amp;A19&amp;"',name:'"&amp;B19&amp;"',maxCoe:"&amp;D19&amp;",minCoe:"&amp;C19&amp;",defCoe:"&amp;E19&amp;",desc:'"&amp;F19&amp;"',isRoad:"&amp;M19&amp;",isRailway:"&amp;N19&amp;",isWaterway:"&amp;O19&amp;",mutiple:"&amp;P19&amp;",order:"&amp;H19&amp;",scale:"&amp;I19&amp;",onlyCostScale:"&amp;J19&amp;",amount:"&amp;K19&amp;",workDay:"&amp;L19&amp;"}"</f>
        <v>17:{ref:'D4-3',name:'造价科学与技术研究',maxCoe:null,minCoe:null,defCoe:1,desc:'',isRoad:TRUE,isRailway:TRUE,isWaterway:TRUE,mutiple:FALSE,order:18,scale:FALSE,onlyCostScale:null,amount:TRUE,workDay:TRUE}</v>
      </c>
    </row>
    <row r="20" ht="14.25" spans="1:17">
      <c r="A20" s="19" t="s">
        <v>202</v>
      </c>
      <c r="B20" s="20" t="s">
        <v>203</v>
      </c>
      <c r="C20" s="14" t="s">
        <v>24</v>
      </c>
      <c r="D20" s="14" t="s">
        <v>24</v>
      </c>
      <c r="E20" s="14">
        <v>1</v>
      </c>
      <c r="F20" s="18"/>
      <c r="G20">
        <f t="shared" si="2"/>
        <v>18</v>
      </c>
      <c r="H20">
        <f t="shared" si="3"/>
        <v>19</v>
      </c>
      <c r="I20" t="b">
        <v>0</v>
      </c>
      <c r="J20" t="s">
        <v>24</v>
      </c>
      <c r="K20" t="b">
        <v>1</v>
      </c>
      <c r="L20" t="b">
        <v>1</v>
      </c>
      <c r="M20" t="b">
        <v>1</v>
      </c>
      <c r="N20" t="b">
        <v>1</v>
      </c>
      <c r="O20" t="b">
        <v>1</v>
      </c>
      <c r="P20" t="b">
        <v>0</v>
      </c>
      <c r="Q20" t="str">
        <f>G20&amp;":{ref:'"&amp;A20&amp;"',name:'"&amp;B20&amp;"',maxCoe:"&amp;D20&amp;",minCoe:"&amp;C20&amp;",defCoe:"&amp;E20&amp;",desc:'"&amp;F20&amp;"',isRoad:"&amp;M20&amp;",isRailway:"&amp;N20&amp;",isWaterway:"&amp;O20&amp;",mutiple:"&amp;P20&amp;",order:"&amp;H20&amp;",scale:"&amp;I20&amp;",onlyCostScale:"&amp;J20&amp;",amount:"&amp;K20&amp;",workDay:"&amp;L20&amp;"}"</f>
        <v>18:{ref:'D4-4',name:'定额测定',maxCoe:null,minCoe:null,defCoe:1,desc:'',isRoad:TRUE,isRailway:TRUE,isWaterway:TRUE,mutiple:FALSE,order:19,scale:FALSE,onlyCostScale:null,amount:TRUE,workDay:TRUE}</v>
      </c>
    </row>
    <row r="21" ht="14.25" spans="1:17">
      <c r="A21" s="19" t="s">
        <v>204</v>
      </c>
      <c r="B21" s="20" t="s">
        <v>205</v>
      </c>
      <c r="C21" s="14" t="s">
        <v>24</v>
      </c>
      <c r="D21" s="14" t="s">
        <v>24</v>
      </c>
      <c r="E21" s="14">
        <v>1</v>
      </c>
      <c r="F21" s="18"/>
      <c r="G21">
        <f t="shared" si="2"/>
        <v>19</v>
      </c>
      <c r="H21">
        <f t="shared" si="3"/>
        <v>20</v>
      </c>
      <c r="I21" t="b">
        <v>0</v>
      </c>
      <c r="J21" t="s">
        <v>24</v>
      </c>
      <c r="K21" t="b">
        <v>1</v>
      </c>
      <c r="L21" t="b">
        <v>1</v>
      </c>
      <c r="M21" t="b">
        <v>1</v>
      </c>
      <c r="N21" t="b">
        <v>1</v>
      </c>
      <c r="O21" t="b">
        <v>1</v>
      </c>
      <c r="P21" t="b">
        <v>0</v>
      </c>
      <c r="Q21" t="str">
        <f t="shared" ref="Q21:Q34" si="4">G21&amp;":{ref:'"&amp;A21&amp;"',name:'"&amp;B21&amp;"',maxCoe:"&amp;D21&amp;",minCoe:"&amp;C21&amp;",defCoe:"&amp;E21&amp;",desc:'"&amp;F21&amp;"',isRoad:"&amp;M21&amp;",isRailway:"&amp;N21&amp;",isWaterway:"&amp;O21&amp;",mutiple:"&amp;P21&amp;",order:"&amp;H21&amp;",scale:"&amp;I21&amp;",onlyCostScale:"&amp;J21&amp;",amount:"&amp;K21&amp;",workDay:"&amp;L21&amp;"}"</f>
        <v>19:{ref:'D4-5',name:'造价信息咨询',maxCoe:null,minCoe:null,defCoe:1,desc:'',isRoad:TRUE,isRailway:TRUE,isWaterway:TRUE,mutiple:FALSE,order:20,scale:FALSE,onlyCostScale:null,amount:TRUE,workDay:TRUE}</v>
      </c>
    </row>
    <row r="22" ht="14.25" spans="1:17">
      <c r="A22" s="19" t="s">
        <v>206</v>
      </c>
      <c r="B22" s="20" t="s">
        <v>207</v>
      </c>
      <c r="C22" s="14" t="s">
        <v>24</v>
      </c>
      <c r="D22" s="14" t="s">
        <v>24</v>
      </c>
      <c r="E22" s="14">
        <v>0.5</v>
      </c>
      <c r="F22" s="18" t="s">
        <v>208</v>
      </c>
      <c r="G22">
        <f t="shared" si="2"/>
        <v>20</v>
      </c>
      <c r="H22">
        <f t="shared" si="3"/>
        <v>21</v>
      </c>
      <c r="I22" t="b">
        <v>1</v>
      </c>
      <c r="J22" t="b">
        <v>0</v>
      </c>
      <c r="K22" t="b">
        <v>0</v>
      </c>
      <c r="L22" t="b">
        <v>1</v>
      </c>
      <c r="M22" t="b">
        <v>1</v>
      </c>
      <c r="N22" t="b">
        <v>1</v>
      </c>
      <c r="O22" t="b">
        <v>1</v>
      </c>
      <c r="P22" t="b">
        <v>0</v>
      </c>
      <c r="Q22" t="str">
        <f t="shared" si="4"/>
        <v>20:{ref:'D4-6',name:'造价鉴定',maxCoe:null,minCoe:null,defCoe:0.5,desc:'本表系数适用于采用规模计价法基准预算的调整系数。',isRoad:TRUE,isRailway:TRUE,isWaterway:TRUE,mutiple:FALSE,order:21,scale:TRUE,onlyCostScale:FALSE,amount:FALSE,workDay:TRUE}</v>
      </c>
    </row>
    <row r="23" ht="14.25" spans="1:17">
      <c r="A23" s="19" t="s">
        <v>209</v>
      </c>
      <c r="B23" s="20" t="s">
        <v>210</v>
      </c>
      <c r="C23" s="14" t="s">
        <v>24</v>
      </c>
      <c r="D23" s="14" t="s">
        <v>24</v>
      </c>
      <c r="E23" s="14">
        <v>0.1</v>
      </c>
      <c r="F23" s="18"/>
      <c r="G23">
        <f t="shared" ref="G23:G32" si="5">ROW()-2</f>
        <v>21</v>
      </c>
      <c r="H23">
        <f t="shared" ref="H23:H32" si="6">ROW()-1</f>
        <v>22</v>
      </c>
      <c r="I23" t="b">
        <v>1</v>
      </c>
      <c r="J23" t="b">
        <v>0</v>
      </c>
      <c r="K23" t="b">
        <v>0</v>
      </c>
      <c r="L23" t="b">
        <v>1</v>
      </c>
      <c r="M23" t="b">
        <v>1</v>
      </c>
      <c r="N23" t="b">
        <v>1</v>
      </c>
      <c r="O23" t="b">
        <v>1</v>
      </c>
      <c r="P23" t="b">
        <v>0</v>
      </c>
      <c r="Q23" t="str">
        <f t="shared" si="4"/>
        <v>21:{ref:'D4-7',name:'工程成本测算',maxCoe:null,minCoe:null,defCoe:0.1,desc:'',isRoad:TRUE,isRailway:TRUE,isWaterway:TRUE,mutiple:FALSE,order:22,scale:TRUE,onlyCostScale:FALSE,amount:FALSE,workDay:TRUE}</v>
      </c>
    </row>
    <row r="24" ht="14.25" spans="1:17">
      <c r="A24" s="19" t="s">
        <v>211</v>
      </c>
      <c r="B24" s="20" t="s">
        <v>212</v>
      </c>
      <c r="C24" s="14" t="s">
        <v>24</v>
      </c>
      <c r="D24" s="14" t="s">
        <v>24</v>
      </c>
      <c r="E24" s="14">
        <v>0.1</v>
      </c>
      <c r="F24" s="18"/>
      <c r="G24">
        <f t="shared" si="5"/>
        <v>22</v>
      </c>
      <c r="H24">
        <f t="shared" si="6"/>
        <v>23</v>
      </c>
      <c r="I24" t="b">
        <v>1</v>
      </c>
      <c r="J24" t="b">
        <v>0</v>
      </c>
      <c r="K24" t="b">
        <v>0</v>
      </c>
      <c r="L24" t="b">
        <v>1</v>
      </c>
      <c r="M24" t="b">
        <v>1</v>
      </c>
      <c r="N24" t="b">
        <v>1</v>
      </c>
      <c r="O24" t="b">
        <v>1</v>
      </c>
      <c r="P24" t="b">
        <v>0</v>
      </c>
      <c r="Q24" t="str">
        <f t="shared" si="4"/>
        <v>22:{ref:'D4-8',name:'工程成本核算',maxCoe:null,minCoe:null,defCoe:0.1,desc:'',isRoad:TRUE,isRailway:TRUE,isWaterway:TRUE,mutiple:FALSE,order:23,scale:TRUE,onlyCostScale:FALSE,amount:FALSE,workDay:TRUE}</v>
      </c>
    </row>
    <row r="25" customFormat="1" ht="14.25" spans="1:17">
      <c r="A25" s="19" t="s">
        <v>213</v>
      </c>
      <c r="B25" s="20" t="s">
        <v>214</v>
      </c>
      <c r="C25" s="14" t="s">
        <v>24</v>
      </c>
      <c r="D25" s="14" t="s">
        <v>24</v>
      </c>
      <c r="E25" s="14">
        <v>0.2</v>
      </c>
      <c r="F25" s="18"/>
      <c r="G25">
        <f t="shared" si="5"/>
        <v>23</v>
      </c>
      <c r="H25">
        <f t="shared" si="6"/>
        <v>24</v>
      </c>
      <c r="I25" t="b">
        <v>1</v>
      </c>
      <c r="J25" t="b">
        <v>0</v>
      </c>
      <c r="K25" t="b">
        <v>0</v>
      </c>
      <c r="L25" t="b">
        <v>1</v>
      </c>
      <c r="M25" t="b">
        <v>1</v>
      </c>
      <c r="N25" t="b">
        <v>1</v>
      </c>
      <c r="O25" t="b">
        <v>1</v>
      </c>
      <c r="P25" t="b">
        <v>0</v>
      </c>
      <c r="Q25" t="str">
        <f t="shared" si="4"/>
        <v>23:{ref:'D4-9',name:'计算工程量',maxCoe:null,minCoe:null,defCoe:0.2,desc:'',isRoad:TRUE,isRailway:TRUE,isWaterway:TRUE,mutiple:FALSE,order:24,scale:TRUE,onlyCostScale:FALSE,amount:FALSE,workDay:TRUE}</v>
      </c>
    </row>
    <row r="26" customFormat="1" ht="14.25" spans="1:17">
      <c r="A26" s="19" t="s">
        <v>215</v>
      </c>
      <c r="B26" s="20" t="s">
        <v>216</v>
      </c>
      <c r="C26" s="14" t="s">
        <v>24</v>
      </c>
      <c r="D26" s="14" t="s">
        <v>24</v>
      </c>
      <c r="E26" s="14">
        <v>0.5</v>
      </c>
      <c r="F26" s="18"/>
      <c r="G26">
        <f t="shared" si="5"/>
        <v>24</v>
      </c>
      <c r="H26">
        <f t="shared" si="6"/>
        <v>25</v>
      </c>
      <c r="I26" t="b">
        <v>1</v>
      </c>
      <c r="J26" t="b">
        <v>0</v>
      </c>
      <c r="K26" t="b">
        <v>0</v>
      </c>
      <c r="L26" t="b">
        <v>1</v>
      </c>
      <c r="M26" t="b">
        <v>1</v>
      </c>
      <c r="N26" t="b">
        <v>1</v>
      </c>
      <c r="O26" t="b">
        <v>1</v>
      </c>
      <c r="P26" t="b">
        <v>0</v>
      </c>
      <c r="Q26" t="str">
        <f t="shared" si="4"/>
        <v>24:{ref:'D4-10',name:'工程变更费用咨询',maxCoe:null,minCoe:null,defCoe:0.5,desc:'',isRoad:TRUE,isRailway:TRUE,isWaterway:TRUE,mutiple:FALSE,order:25,scale:TRUE,onlyCostScale:FALSE,amount:FALSE,workDay:TRUE}</v>
      </c>
    </row>
    <row r="27" ht="14.25" spans="1:17">
      <c r="A27" s="19" t="s">
        <v>217</v>
      </c>
      <c r="B27" s="20" t="s">
        <v>218</v>
      </c>
      <c r="C27" s="14">
        <v>0.1</v>
      </c>
      <c r="D27" s="14">
        <v>0.2</v>
      </c>
      <c r="E27" s="14">
        <v>0.15</v>
      </c>
      <c r="F27" s="18"/>
      <c r="G27">
        <f t="shared" si="5"/>
        <v>25</v>
      </c>
      <c r="H27">
        <f t="shared" si="6"/>
        <v>26</v>
      </c>
      <c r="I27" t="b">
        <v>1</v>
      </c>
      <c r="J27" t="b">
        <v>1</v>
      </c>
      <c r="K27" t="b">
        <v>0</v>
      </c>
      <c r="L27" t="b">
        <v>1</v>
      </c>
      <c r="M27" t="b">
        <v>1</v>
      </c>
      <c r="N27" t="b">
        <v>1</v>
      </c>
      <c r="O27" t="b">
        <v>1</v>
      </c>
      <c r="P27" t="b">
        <v>0</v>
      </c>
      <c r="Q27" t="str">
        <f t="shared" si="4"/>
        <v>25:{ref:'D4-11',name:'调整估算',maxCoe:0.2,minCoe:0.1,defCoe:0.15,desc:'',isRoad:TRUE,isRailway:TRUE,isWaterway:TRUE,mutiple:FALSE,order:26,scale:TRUE,onlyCostScale:TRUE,amount:FALSE,workDay:TRUE}</v>
      </c>
    </row>
    <row r="28" ht="23.25" spans="1:17">
      <c r="A28" s="19" t="s">
        <v>219</v>
      </c>
      <c r="B28" s="20" t="s">
        <v>220</v>
      </c>
      <c r="C28" s="14">
        <v>0.15</v>
      </c>
      <c r="D28" s="14">
        <v>0.3</v>
      </c>
      <c r="E28" s="14">
        <v>0.225</v>
      </c>
      <c r="F28" s="18" t="s">
        <v>221</v>
      </c>
      <c r="G28">
        <f t="shared" si="5"/>
        <v>26</v>
      </c>
      <c r="H28">
        <f t="shared" si="6"/>
        <v>27</v>
      </c>
      <c r="I28" t="b">
        <v>1</v>
      </c>
      <c r="J28" t="b">
        <v>1</v>
      </c>
      <c r="K28" t="b">
        <v>0</v>
      </c>
      <c r="L28" t="b">
        <v>1</v>
      </c>
      <c r="M28" t="b">
        <v>1</v>
      </c>
      <c r="N28" t="b">
        <v>1</v>
      </c>
      <c r="O28" t="b">
        <v>1</v>
      </c>
      <c r="P28" t="b">
        <v>0</v>
      </c>
      <c r="Q28" t="str">
        <f t="shared" si="4"/>
        <v>26:{ref:'D4-12',name:'调整概算',maxCoe:0.3,minCoe:0.15,defCoe:0.225,desc:'本表系数适用于采用规模计价法基准预算的系数；依据其调整时期所在建设阶段和基础资料的不同，其系数取值不同。',isRoad:TRUE,isRailway:TRUE,isWaterway:TRUE,mutiple:FALSE,order:27,scale:TRUE,onlyCostScale:TRUE,amount:FALSE,workDay:TRUE}</v>
      </c>
    </row>
    <row r="29" ht="23.25" spans="1:17">
      <c r="A29" s="19" t="s">
        <v>222</v>
      </c>
      <c r="B29" s="20" t="s">
        <v>223</v>
      </c>
      <c r="C29" s="14" t="s">
        <v>24</v>
      </c>
      <c r="D29" s="14" t="s">
        <v>24</v>
      </c>
      <c r="E29" s="14" t="s">
        <v>24</v>
      </c>
      <c r="F29" s="18" t="s">
        <v>224</v>
      </c>
      <c r="G29">
        <f t="shared" si="5"/>
        <v>27</v>
      </c>
      <c r="H29">
        <f t="shared" si="6"/>
        <v>28</v>
      </c>
      <c r="I29" t="b">
        <v>0</v>
      </c>
      <c r="J29" t="s">
        <v>24</v>
      </c>
      <c r="K29" t="b">
        <v>0</v>
      </c>
      <c r="L29" t="b">
        <v>1</v>
      </c>
      <c r="M29" t="b">
        <v>1</v>
      </c>
      <c r="N29" t="b">
        <v>1</v>
      </c>
      <c r="O29" t="b">
        <v>1</v>
      </c>
      <c r="P29" t="b">
        <v>0</v>
      </c>
      <c r="Q29" t="str">
        <f t="shared" si="4"/>
        <v>27:{ref:'D4-13',name:'造价检查',maxCoe:null,minCoe:null,defCoe:null,desc:'可按照服务工日数量×服务工日人工单价×综合预算系数；也可按照服务工日数量×服务工日综合预算单价。',isRoad:TRUE,isRailway:TRUE,isWaterway:TRUE,mutiple:FALSE,order:28,scale:FALSE,onlyCostScale:null,amount:FALSE,workDay:TRUE}</v>
      </c>
    </row>
    <row r="30" ht="14.25" spans="1:17">
      <c r="A30" s="19" t="s">
        <v>225</v>
      </c>
      <c r="B30" s="20" t="s">
        <v>226</v>
      </c>
      <c r="C30" s="14" t="s">
        <v>24</v>
      </c>
      <c r="D30" s="14" t="s">
        <v>24</v>
      </c>
      <c r="E30" s="14" t="s">
        <v>24</v>
      </c>
      <c r="F30" s="18" t="s">
        <v>227</v>
      </c>
      <c r="G30">
        <f t="shared" si="5"/>
        <v>28</v>
      </c>
      <c r="H30">
        <f t="shared" si="6"/>
        <v>29</v>
      </c>
      <c r="I30" t="b">
        <v>0</v>
      </c>
      <c r="J30" t="s">
        <v>24</v>
      </c>
      <c r="K30" t="b">
        <v>0</v>
      </c>
      <c r="L30" t="b">
        <v>1</v>
      </c>
      <c r="M30" t="b">
        <v>1</v>
      </c>
      <c r="N30" t="b">
        <v>1</v>
      </c>
      <c r="O30" t="b">
        <v>1</v>
      </c>
      <c r="P30" t="b">
        <v>0</v>
      </c>
      <c r="Q30" t="str">
        <f t="shared" si="4"/>
        <v>28:{ref:'D4-14',name:'其他专项咨询',maxCoe:null,minCoe:null,defCoe:null,desc:'可参照相同或相似服务的系数。',isRoad:TRUE,isRailway:TRUE,isWaterway:TRUE,mutiple:FALSE,order:29,scale:FALSE,onlyCostScale:null,amount:FALSE,workDay:TRUE}</v>
      </c>
    </row>
    <row r="31" ht="23.25" spans="1:17">
      <c r="A31" s="19" t="s">
        <v>228</v>
      </c>
      <c r="B31" s="20" t="s">
        <v>229</v>
      </c>
      <c r="C31" s="14" t="s">
        <v>24</v>
      </c>
      <c r="D31" s="14" t="s">
        <v>24</v>
      </c>
      <c r="E31" s="14">
        <v>0.04</v>
      </c>
      <c r="F31" s="21" t="s">
        <v>178</v>
      </c>
      <c r="G31">
        <f t="shared" si="5"/>
        <v>29</v>
      </c>
      <c r="H31">
        <f t="shared" si="6"/>
        <v>30</v>
      </c>
      <c r="I31" t="b">
        <v>0</v>
      </c>
      <c r="J31" t="s">
        <v>24</v>
      </c>
      <c r="K31" t="b">
        <v>0</v>
      </c>
      <c r="L31" t="b">
        <v>1</v>
      </c>
      <c r="M31" t="b">
        <v>1</v>
      </c>
      <c r="N31" t="b">
        <v>1</v>
      </c>
      <c r="O31" t="b">
        <v>1</v>
      </c>
      <c r="P31" t="b">
        <v>0</v>
      </c>
      <c r="Q31" t="str">
        <f t="shared" si="4"/>
        <v>29:{ref:'D4-15-1',name:'造价数据测试验证(估算)',maxCoe:null,minCoe:null,defCoe:0.04,desc:'委托同一咨询人同时负责D3-1和D3-2时，D3-1和D3-2的合计调整系数为0.25。',isRoad:TRUE,isRailway:TRUE,isWaterway:TRUE,mutiple:FALSE,order:30,scale:FALSE,onlyCostScale:null,amount:FALSE,workDay:TRUE}</v>
      </c>
    </row>
    <row r="32" ht="14.25" spans="1:17">
      <c r="A32" s="19" t="s">
        <v>230</v>
      </c>
      <c r="B32" s="20" t="s">
        <v>231</v>
      </c>
      <c r="C32" s="14" t="s">
        <v>24</v>
      </c>
      <c r="D32" s="14" t="s">
        <v>24</v>
      </c>
      <c r="E32" s="14">
        <v>0.08</v>
      </c>
      <c r="F32" s="22"/>
      <c r="G32">
        <f t="shared" si="5"/>
        <v>30</v>
      </c>
      <c r="H32">
        <f t="shared" si="6"/>
        <v>31</v>
      </c>
      <c r="I32" t="b">
        <v>0</v>
      </c>
      <c r="J32" t="s">
        <v>24</v>
      </c>
      <c r="K32" t="b">
        <v>0</v>
      </c>
      <c r="L32" t="b">
        <v>1</v>
      </c>
      <c r="M32" t="b">
        <v>1</v>
      </c>
      <c r="N32" t="b">
        <v>1</v>
      </c>
      <c r="O32" t="b">
        <v>1</v>
      </c>
      <c r="P32" t="b">
        <v>0</v>
      </c>
      <c r="Q32" t="str">
        <f t="shared" si="4"/>
        <v>30:{ref:'D4-15-2',name:'造价数据测试验证(概算)',maxCoe:null,minCoe:null,defCoe:0.08,desc:'',isRoad:TRUE,isRailway:TRUE,isWaterway:TRUE,mutiple:FALSE,order:31,scale:FALSE,onlyCostScale:null,amount:FALSE,workDay:TRUE}</v>
      </c>
    </row>
    <row r="33" ht="23.25" spans="1:17">
      <c r="A33" s="19" t="s">
        <v>232</v>
      </c>
      <c r="B33" s="20" t="s">
        <v>233</v>
      </c>
      <c r="C33" s="14" t="s">
        <v>24</v>
      </c>
      <c r="D33" s="14" t="s">
        <v>24</v>
      </c>
      <c r="E33" s="14">
        <v>0.1</v>
      </c>
      <c r="F33" s="18" t="s">
        <v>183</v>
      </c>
      <c r="G33">
        <f t="shared" ref="G33:G38" si="7">ROW()-2</f>
        <v>31</v>
      </c>
      <c r="H33">
        <f t="shared" ref="H33:H38" si="8">ROW()-1</f>
        <v>32</v>
      </c>
      <c r="I33" t="b">
        <v>0</v>
      </c>
      <c r="J33" t="s">
        <v>24</v>
      </c>
      <c r="K33" t="b">
        <v>0</v>
      </c>
      <c r="L33" t="b">
        <v>1</v>
      </c>
      <c r="M33" t="b">
        <v>1</v>
      </c>
      <c r="N33" t="b">
        <v>1</v>
      </c>
      <c r="O33" t="b">
        <v>1</v>
      </c>
      <c r="P33" t="b">
        <v>0</v>
      </c>
      <c r="Q33" t="str">
        <f t="shared" si="4"/>
        <v>31:{ref:'D4-15-3',name:'造价数据测试验证(施工图预算)',maxCoe:null,minCoe:null,defCoe:0.1,desc:'委托同一咨询人同时负责D3-3和D3-4时，D3-3和D3-4的合计调整系数为0.3。',isRoad:TRUE,isRailway:TRUE,isWaterway:TRUE,mutiple:FALSE,order:32,scale:FALSE,onlyCostScale:null,amount:FALSE,workDay:TRUE}</v>
      </c>
    </row>
    <row r="34" ht="14.25" spans="1:17">
      <c r="A34" s="19" t="s">
        <v>234</v>
      </c>
      <c r="B34" s="20" t="s">
        <v>235</v>
      </c>
      <c r="C34" s="14" t="s">
        <v>24</v>
      </c>
      <c r="D34" s="14" t="s">
        <v>24</v>
      </c>
      <c r="E34" s="14">
        <v>0.06</v>
      </c>
      <c r="F34" s="18"/>
      <c r="G34">
        <f t="shared" si="7"/>
        <v>32</v>
      </c>
      <c r="H34">
        <f t="shared" si="8"/>
        <v>33</v>
      </c>
      <c r="I34" t="b">
        <v>0</v>
      </c>
      <c r="J34" t="s">
        <v>24</v>
      </c>
      <c r="K34" t="b">
        <v>0</v>
      </c>
      <c r="L34" t="b">
        <v>1</v>
      </c>
      <c r="M34" t="b">
        <v>1</v>
      </c>
      <c r="N34" t="b">
        <v>1</v>
      </c>
      <c r="O34" t="b">
        <v>1</v>
      </c>
      <c r="P34" t="b">
        <v>0</v>
      </c>
      <c r="Q34" t="str">
        <f t="shared" si="4"/>
        <v>32:{ref:'D4-15-4',name:'造价数据测试验证(招标工程量清单及清单预算（或最高投标限价）)',maxCoe:null,minCoe:null,defCoe:0.06,desc:'',isRoad:TRUE,isRailway:TRUE,isWaterway:TRUE,mutiple:FALSE,order:33,scale:FALSE,onlyCostScale:null,amount:FALSE,workDay:TRUE}</v>
      </c>
    </row>
    <row r="35" ht="14.25" spans="1:17">
      <c r="A35" s="19" t="s">
        <v>236</v>
      </c>
      <c r="B35" s="20" t="s">
        <v>237</v>
      </c>
      <c r="C35" s="14" t="s">
        <v>24</v>
      </c>
      <c r="D35" s="14" t="s">
        <v>24</v>
      </c>
      <c r="E35" s="14">
        <v>0.08</v>
      </c>
      <c r="F35" s="18" t="s">
        <v>173</v>
      </c>
      <c r="G35">
        <f t="shared" si="7"/>
        <v>33</v>
      </c>
      <c r="H35">
        <f t="shared" si="8"/>
        <v>34</v>
      </c>
      <c r="I35" t="b">
        <v>0</v>
      </c>
      <c r="J35" t="s">
        <v>24</v>
      </c>
      <c r="K35" t="b">
        <v>0</v>
      </c>
      <c r="L35" t="b">
        <v>1</v>
      </c>
      <c r="M35" t="b">
        <v>1</v>
      </c>
      <c r="N35" t="b">
        <v>1</v>
      </c>
      <c r="O35" t="b">
        <v>1</v>
      </c>
      <c r="P35" t="b">
        <v>0</v>
      </c>
      <c r="Q35" t="str">
        <f>G35&amp;":{ref:'"&amp;A35&amp;"',name:'"&amp;B35&amp;"',maxCoe:"&amp;D35&amp;",minCoe:"&amp;C35&amp;",defCoe:"&amp;E35&amp;",desc:'"&amp;F35&amp;"',isRoad:"&amp;M35&amp;",isRailway:"&amp;N35&amp;",isWaterway:"&amp;O35&amp;",mutiple:"&amp;P35&amp;",order:"&amp;H35&amp;",scale:"&amp;I35&amp;",onlyCostScale:"&amp;J35&amp;",amount:"&amp;K35&amp;",workDay:"&amp;L35&amp;"}"</f>
        <v>33:{ref:'D4-15-5',name:'造价数据测试验证(清理概算（仅限铁路）)',maxCoe:null,minCoe:null,defCoe:0.08,desc:'本系数适用于铁路工程。',isRoad:TRUE,isRailway:TRUE,isWaterway:TRUE,mutiple:FALSE,order:34,scale:FALSE,onlyCostScale:null,amount:FALSE,workDay:TRUE}</v>
      </c>
    </row>
    <row r="36" ht="14.25" spans="1:17">
      <c r="A36" s="19" t="s">
        <v>238</v>
      </c>
      <c r="B36" s="20" t="s">
        <v>239</v>
      </c>
      <c r="C36" s="14" t="s">
        <v>24</v>
      </c>
      <c r="D36" s="14" t="s">
        <v>24</v>
      </c>
      <c r="E36" s="14">
        <v>0.12</v>
      </c>
      <c r="F36" s="18" t="s">
        <v>170</v>
      </c>
      <c r="G36">
        <f t="shared" si="7"/>
        <v>34</v>
      </c>
      <c r="H36">
        <f t="shared" si="8"/>
        <v>35</v>
      </c>
      <c r="I36" t="b">
        <v>0</v>
      </c>
      <c r="J36" t="s">
        <v>24</v>
      </c>
      <c r="K36" t="b">
        <v>0</v>
      </c>
      <c r="L36" t="b">
        <v>1</v>
      </c>
      <c r="M36" t="b">
        <v>1</v>
      </c>
      <c r="N36" t="b">
        <v>1</v>
      </c>
      <c r="O36" t="b">
        <v>1</v>
      </c>
      <c r="P36" t="b">
        <v>0</v>
      </c>
      <c r="Q36" t="str">
        <f>G36&amp;":{ref:'"&amp;A36&amp;"',name:'"&amp;B36&amp;"',maxCoe:"&amp;D36&amp;",minCoe:"&amp;C36&amp;",defCoe:"&amp;E36&amp;",desc:'"&amp;F36&amp;"',isRoad:"&amp;M36&amp;",isRailway:"&amp;N36&amp;",isWaterway:"&amp;O36&amp;",mutiple:"&amp;P36&amp;",order:"&amp;H36&amp;",scale:"&amp;I36&amp;",onlyCostScale:"&amp;J36&amp;",amount:"&amp;K36&amp;",workDay:"&amp;L36&amp;"}"</f>
        <v>34:{ref:'D4-15-6',name:'造价数据测试验证(合同（工程）结算)',maxCoe:null,minCoe:null,defCoe:0.12,desc:'本系数适用于公路和水运工程。',isRoad:TRUE,isRailway:TRUE,isWaterway:TRUE,mutiple:FALSE,order:35,scale:FALSE,onlyCostScale:null,amount:FALSE,workDay:TRUE}</v>
      </c>
    </row>
    <row r="37" ht="14.25" spans="1:17">
      <c r="A37" s="19" t="s">
        <v>240</v>
      </c>
      <c r="B37" s="20" t="s">
        <v>239</v>
      </c>
      <c r="C37" s="14" t="s">
        <v>24</v>
      </c>
      <c r="D37" s="14" t="s">
        <v>24</v>
      </c>
      <c r="E37" s="14">
        <v>0.08</v>
      </c>
      <c r="F37" s="18" t="s">
        <v>173</v>
      </c>
      <c r="G37">
        <f t="shared" si="7"/>
        <v>35</v>
      </c>
      <c r="H37">
        <f t="shared" si="8"/>
        <v>36</v>
      </c>
      <c r="I37" t="b">
        <v>0</v>
      </c>
      <c r="J37" t="s">
        <v>24</v>
      </c>
      <c r="K37" t="b">
        <v>0</v>
      </c>
      <c r="L37" t="b">
        <v>1</v>
      </c>
      <c r="M37" t="b">
        <v>1</v>
      </c>
      <c r="N37" t="b">
        <v>1</v>
      </c>
      <c r="O37" t="b">
        <v>1</v>
      </c>
      <c r="P37" t="b">
        <v>0</v>
      </c>
      <c r="Q37" t="str">
        <f>G37&amp;":{ref:'"&amp;A37&amp;"',name:'"&amp;B37&amp;"',maxCoe:"&amp;D37&amp;",minCoe:"&amp;C37&amp;",defCoe:"&amp;E37&amp;",desc:'"&amp;F37&amp;"',isRoad:"&amp;M37&amp;",isRailway:"&amp;N37&amp;",isWaterway:"&amp;O37&amp;",mutiple:"&amp;P37&amp;",order:"&amp;H37&amp;",scale:"&amp;I37&amp;",onlyCostScale:"&amp;J37&amp;",amount:"&amp;K37&amp;",workDay:"&amp;L37&amp;"}"</f>
        <v>35:{ref:'D4-15-7',name:'造价数据测试验证(合同（工程）结算)',maxCoe:null,minCoe:null,defCoe:0.08,desc:'本系数适用于铁路工程。',isRoad:TRUE,isRailway:TRUE,isWaterway:TRUE,mutiple:FALSE,order:36,scale:FALSE,onlyCostScale:null,amount:FALSE,workDay:TRUE}</v>
      </c>
    </row>
    <row r="38" ht="14.25" spans="1:17">
      <c r="A38" s="19" t="s">
        <v>241</v>
      </c>
      <c r="B38" s="20" t="s">
        <v>242</v>
      </c>
      <c r="C38" s="14" t="s">
        <v>24</v>
      </c>
      <c r="D38" s="14" t="s">
        <v>24</v>
      </c>
      <c r="E38" s="14">
        <v>0.04</v>
      </c>
      <c r="F38" s="18"/>
      <c r="G38">
        <f t="shared" si="7"/>
        <v>36</v>
      </c>
      <c r="H38">
        <f t="shared" si="8"/>
        <v>37</v>
      </c>
      <c r="I38" t="b">
        <v>0</v>
      </c>
      <c r="J38" t="s">
        <v>24</v>
      </c>
      <c r="K38" t="b">
        <v>0</v>
      </c>
      <c r="L38" t="b">
        <v>1</v>
      </c>
      <c r="M38" t="b">
        <v>1</v>
      </c>
      <c r="N38" t="b">
        <v>1</v>
      </c>
      <c r="O38" t="b">
        <v>1</v>
      </c>
      <c r="P38" t="b">
        <v>0</v>
      </c>
      <c r="Q38" t="str">
        <f>G38&amp;":{ref:'"&amp;A38&amp;"',name:'"&amp;B38&amp;"',maxCoe:"&amp;D38&amp;",minCoe:"&amp;C38&amp;",defCoe:"&amp;E38&amp;",desc:'"&amp;F38&amp;"',isRoad:"&amp;M38&amp;",isRailway:"&amp;N38&amp;",isWaterway:"&amp;O38&amp;",mutiple:"&amp;P38&amp;",order:"&amp;H38&amp;",scale:"&amp;I38&amp;",onlyCostScale:"&amp;J38&amp;",amount:"&amp;K38&amp;",workDay:"&amp;L38&amp;"}"</f>
        <v>36:{ref:'D4-15-8',name:'造价数据测试验证(竣工决算)',maxCoe:null,minCoe:null,defCoe:0.04,desc:'',isRoad:TRUE,isRailway:TRUE,isWaterway:TRUE,mutiple:FALSE,order:37,scale:FALSE,onlyCostScale:null,amount:FALSE,workDay:TRUE}</v>
      </c>
    </row>
    <row r="39" spans="1:17">
      <c r="Q39" t="str">
        <f>"{"&amp;_xlfn.TEXTJOIN(",",TRUE,Q2:Q38)&amp;",}"</f>
        <v>{0:{ref:'D1',name:'全过程造价咨询',maxCoe:null,minCoe:null,defCoe:1,desc:'',isRoad:TRUE,isRailway:TRUE,isWaterway:TRUE,mutiple:FALSE,order:1,scale:TRUE,onlyCostScale:TRUE,amount:FALSE,workDay:TRUE},1:{ref:'D2',name:'分阶段造价咨询',maxCoe:null,minCoe:null,defCoe:null,desc:'',isRoad:TRUE,isRailway:TRUE,isWaterway:TRUE,mutiple:FALSE,order:2,scale:null,onlyCostScale:null,amount:null,workDay:null},2:{ref:'D2-1',name:'前期阶段造价咨询',maxCoe:null,minCoe:null,defCoe:0.5,desc:'',isRoad:TRUE,isRailway:TRUE,isWaterway:TRUE,mutiple:FALSE,order:3,scale:TRUE,onlyCostScale:TRUE,amount:FALSE,workDay:TRUE},3:{ref:'D2-2-1',name:'实施阶段造价咨询（公路、水运）',maxCoe:null,minCoe:null,defCoe:0.55,desc:'本系数适用于公路和水运工程。',isRoad:TRUE,isRailway:FALSE,isWaterway:TRUE,mutiple:FALSE,order:4,scale:TRUE,onlyCostScale:TRUE,amount:FALSE,workDay:TRUE},4:{ref:'D2-2-2',name:'实施阶段造价咨询（铁路）',maxCoe:null,minCoe:null,defCoe:0.6,desc:'本系数适用于铁路工程。',isRoad:FALSE,isRailway:TRUE,isWaterway:FALSE,mutiple:FALSE,order:5,scale:TRUE,onlyCostScale:TRUE,amount:FALSE,workDay:TRUE},5:{ref:'D3',name:'基本造价咨询',maxCoe:null,minCoe:null,defCoe:null,desc:'',isRoad:TRUE,isRailway:TRUE,isWaterway:TRUE,mutiple:FALSE,order:6,scale:null,onlyCostScale:null,amount:null,workDay:null},6:{ref:'D3-1',name:'投资估算',maxCoe:null,minCoe:null,defCoe:0.1,desc:'委托同一咨询人同时负责D3-1和D3-2时，D3-1和D3-2的合计调整系数为0.25。',isRoad:TRUE,isRailway:TRUE,isWaterway:TRUE,mutiple:FALSE,order:7,scale:TRUE,onlyCostScale:TRUE,amount:FALSE,workDay:TRUE},7:{ref:'D3-2',name:'设计概算',maxCoe:null,minCoe:null,defCoe:0.2,desc:'',isRoad:TRUE,isRailway:TRUE,isWaterway:TRUE,mutiple:FALSE,order:8,scale:TRUE,onlyCostScale:TRUE,amount:FALSE,workDay:TRUE},8:{ref:'D3-3',name:'施工图预算',maxCoe:null,minCoe:null,defCoe:0.25,desc:'委托同一咨询人同时负责D3-3和D3-4时，D3-3和D3-4的合计调整系数为0.3。',isRoad:TRUE,isRailway:TRUE,isWaterway:TRUE,mutiple:FALSE,order:9,scale:TRUE,onlyCostScale:FALSE,amount:FALSE,workDay:TRUE},9:{ref:'D3-4',name:'招标工程量清单及清单预算（或最高投标限价）',maxCoe:null,minCoe:null,defCoe:0.15,desc:'',isRoad:TRUE,isRailway:TRUE,isWaterway:TRUE,mutiple:FALSE,order:10,scale:TRUE,onlyCostScale:FALSE,amount:FALSE,workDay:TRUE},10:{ref:'D3-5',name:'清理概算（仅限铁路）',maxCoe:null,minCoe:null,defCoe:0.2,desc:'本系数适用于铁路工程。',isRoad:FALSE,isRailway:TRUE,isWaterway:FALSE,mutiple:FALSE,order:11,scale:TRUE,onlyCostScale:TRUE,amount:FALSE,workDay:TRUE},11:{ref:'D3-6-1',name:'合同（工程）结算',maxCoe:null,minCoe:null,defCoe:0.3,desc:'本系数适用于公路和水运工程。',isRoad:TRUE,isRailway:FALSE,isWaterway:TRUE,mutiple:FALSE,order:12,scale:TRUE,onlyCostScale:FALSE,amount:FALSE,workDay:TRUE},12:{ref:'D3-6-2',name:'合同（工程）结算',maxCoe:null,minCoe:null,defCoe:0.2,desc:'本系数适用于铁路工程。',isRoad:FALSE,isRailway:TRUE,isWaterway:FALSE,mutiple:FALSE,order:13,scale:TRUE,onlyCostScale:FALSE,amount:FALSE,workDay:TRUE},13:{ref:'D3-7',name:'竣工决算',maxCoe:null,minCoe:null,defCoe:0.1,desc:'',isRoad:TRUE,isRailway:TRUE,isWaterway:TRUE,mutiple:FALSE,order:14,scale:TRUE,onlyCostScale:TRUE,amount:FALSE,workDay:TRUE},14:{ref:'D4',name:'专项造价咨询',maxCoe:null,minCoe:null,defCoe:null,desc:'',isRoad:TRUE,isRailway:TRUE,isWaterway:TRUE,mutiple:FALSE,order:15,scale:null,onlyCostScale:null,amount:null,workDay:null},15:{ref:'D4-1',name:'工程造价顾问',maxCoe:null,minCoe:null,defCoe:1,desc:'本表系数适用于采用工作量计价法基准预算的调整系数。',isRoad:TRUE,isRailway:TRUE,isWaterway:TRUE,mutiple:FALSE,order:16,scale:FALSE,onlyCostScale:null,amount:TRUE,workDay:TRUE},16:{ref:'D4-2',name:'造价政策制（修）订',maxCoe:null,minCoe:null,defCoe:1,desc:'',isRoad:TRUE,isRailway:TRUE,isWaterway:TRUE,mutiple:FALSE,order:17,scale:FALSE,onlyCostScale:null,amount:TRUE,workDay:TRUE},17:{ref:'D4-3',name:'造价科学与技术研究',maxCoe:null,minCoe:null,defCoe:1,desc:'',isRoad:TRUE,isRailway:TRUE,isWaterway:TRUE,mutiple:FALSE,order:18,scale:FALSE,onlyCostScale:null,amount:TRUE,workDay:TRUE},18:{ref:'D4-4',name:'定额测定',maxCoe:null,minCoe:null,defCoe:1,desc:'',isRoad:TRUE,isRailway:TRUE,isWaterway:TRUE,mutiple:FALSE,order:19,scale:FALSE,onlyCostScale:null,amount:TRUE,workDay:TRUE},19:{ref:'D4-5',name:'造价信息咨询',maxCoe:null,minCoe:null,defCoe:1,desc:'',isRoad:TRUE,isRailway:TRUE,isWaterway:TRUE,mutiple:FALSE,order:20,scale:FALSE,onlyCostScale:null,amount:TRUE,workDay:TRUE},20:{ref:'D4-6',name:'造价鉴定',maxCoe:null,minCoe:null,defCoe:0.5,desc:'本表系数适用于采用规模计价法基准预算的调整系数。',isRoad:TRUE,isRailway:TRUE,isWaterway:TRUE,mutiple:FALSE,order:21,scale:TRUE,onlyCostScale:FALSE,amount:FALSE,workDay:TRUE},21:{ref:'D4-7',name:'工程成本测算',maxCoe:null,minCoe:null,defCoe:0.1,desc:'',isRoad:TRUE,isRailway:TRUE,isWaterway:TRUE,mutiple:FALSE,order:22,scale:TRUE,onlyCostScale:FALSE,amount:FALSE,workDay:TRUE},22:{ref:'D4-8',name:'工程成本核算',maxCoe:null,minCoe:null,defCoe:0.1,desc:'',isRoad:TRUE,isRailway:TRUE,isWaterway:TRUE,mutiple:FALSE,order:23,scale:TRUE,onlyCostScale:FALSE,amount:FALSE,workDay:TRUE},23:{ref:'D4-9',name:'计算工程量',maxCoe:null,minCoe:null,defCoe:0.2,desc:'',isRoad:TRUE,isRailway:TRUE,isWaterway:TRUE,mutiple:FALSE,order:24,scale:TRUE,onlyCostScale:FALSE,amount:FALSE,workDay:TRUE},24:{ref:'D4-10',name:'工程变更费用咨询',maxCoe:null,minCoe:null,defCoe:0.5,desc:'',isRoad:TRUE,isRailway:TRUE,isWaterway:TRUE,mutiple:FALSE,order:25,scale:TRUE,onlyCostScale:FALSE,amount:FALSE,workDay:TRUE},25:{ref:'D4-11',name:'调整估算',maxCoe:0.2,minCoe:0.1,defCoe:0.15,desc:'',isRoad:TRUE,isRailway:TRUE,isWaterway:TRUE,mutiple:FALSE,order:26,scale:TRUE,onlyCostScale:TRUE,amount:FALSE,workDay:TRUE},26:{ref:'D4-12',name:'调整概算',maxCoe:0.3,minCoe:0.15,defCoe:0.225,desc:'本表系数适用于采用规模计价法基准预算的系数；依据其调整时期所在建设阶段和基础资料的不同，其系数取值不同。',isRoad:TRUE,isRailway:TRUE,isWaterway:TRUE,mutiple:FALSE,order:27,scale:TRUE,onlyCostScale:TRUE,amount:FALSE,workDay:TRUE},27:{ref:'D4-13',name:'造价检查',maxCoe:null,minCoe:null,defCoe:null,desc:'可按照服务工日数量×服务工日人工单价×综合预算系数；也可按照服务工日数量×服务工日综合预算单价。',isRoad:TRUE,isRailway:TRUE,isWaterway:TRUE,mutiple:FALSE,order:28,scale:FALSE,onlyCostScale:null,amount:FALSE,workDay:TRUE},28:{ref:'D4-14',name:'其他专项咨询',maxCoe:null,minCoe:null,defCoe:null,desc:'可参照相同或相似服务的系数。',isRoad:TRUE,isRailway:TRUE,isWaterway:TRUE,mutiple:FALSE,order:29,scale:FALSE,onlyCostScale:null,amount:FALSE,workDay:TRUE},29:{ref:'D4-15-1',name:'造价数据测试验证(估算)',maxCoe:null,minCoe:null,defCoe:0.04,desc:'委托同一咨询人同时负责D3-1和D3-2时，D3-1和D3-2的合计调整系数为0.25。',isRoad:TRUE,isRailway:TRUE,isWaterway:TRUE,mutiple:FALSE,order:30,scale:FALSE,onlyCostScale:null,amount:FALSE,workDay:TRUE},30:{ref:'D4-15-2',name:'造价数据测试验证(概算)',maxCoe:null,minCoe:null,defCoe:0.08,desc:'',isRoad:TRUE,isRailway:TRUE,isWaterway:TRUE,mutiple:FALSE,order:31,scale:FALSE,onlyCostScale:null,amount:FALSE,workDay:TRUE},31:{ref:'D4-15-3',name:'造价数据测试验证(施工图预算)',maxCoe:null,minCoe:null,defCoe:0.1,desc:'委托同一咨询人同时负责D3-3和D3-4时，D3-3和D3-4的合计调整系数为0.3。',isRoad:TRUE,isRailway:TRUE,isWaterway:TRUE,mutiple:FALSE,order:32,scale:FALSE,onlyCostScale:null,amount:FALSE,workDay:TRUE},32:{ref:'D4-15-4',name:'造价数据测试验证(招标工程量清单及清单预算（或最高投标限价）)',maxCoe:null,minCoe:null,defCoe:0.06,desc:'',isRoad:TRUE,isRailway:TRUE,isWaterway:TRUE,mutiple:FALSE,order:33,scale:FALSE,onlyCostScale:null,amount:FALSE,workDay:TRUE},33:{ref:'D4-15-5',name:'造价数据测试验证(清理概算（仅限铁路）)',maxCoe:null,minCoe:null,defCoe:0.08,desc:'本系数适用于铁路工程。',isRoad:TRUE,isRailway:TRUE,isWaterway:TRUE,mutiple:FALSE,order:34,scale:FALSE,onlyCostScale:null,amount:FALSE,workDay:TRUE},34:{ref:'D4-15-6',name:'造价数据测试验证(合同（工程）结算)',maxCoe:null,minCoe:null,defCoe:0.12,desc:'本系数适用于公路和水运工程。',isRoad:TRUE,isRailway:TRUE,isWaterway:TRUE,mutiple:FALSE,order:35,scale:FALSE,onlyCostScale:null,amount:FALSE,workDay:TRUE},35:{ref:'D4-15-7',name:'造价数据测试验证(合同（工程）结算)',maxCoe:null,minCoe:null,defCoe:0.08,desc:'本系数适用于铁路工程。',isRoad:TRUE,isRailway:TRUE,isWaterway:TRUE,mutiple:FALSE,order:36,scale:FALSE,onlyCostScale:null,amount:FALSE,workDay:TRUE},36:{ref:'D4-15-8',name:'造价数据测试验证(竣工决算)',maxCoe:null,minCoe:null,defCoe:0.04,desc:'',isRoad:TRUE,isRailway:TRUE,isWaterway:TRUE,mutiple:FALSE,order:37,scale:FALSE,onlyCostScale:null,amount:FALSE,workDay:TRUE},}</v>
      </c>
    </row>
  </sheetData>
  <autoFilter xmlns:etc="http://www.wps.cn/officeDocument/2017/etCustomData" ref="A1:Q39" etc:filterBottomFollowUsedRange="0">
    <extLst/>
  </autoFilter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6"/>
  <sheetViews>
    <sheetView workbookViewId="0">
      <selection activeCell="L36" sqref="L36"/>
    </sheetView>
  </sheetViews>
  <sheetFormatPr defaultColWidth="9" defaultRowHeight="13.5"/>
  <cols>
    <col min="2" max="2" width="41.125" customWidth="1"/>
    <col min="3" max="3" width="10.625" customWidth="1"/>
    <col min="4" max="4" width="41.125" customWidth="1"/>
  </cols>
  <sheetData>
    <row r="1" ht="14.25" spans="1:12">
      <c r="G1" t="s">
        <v>243</v>
      </c>
      <c r="H1" t="s">
        <v>244</v>
      </c>
      <c r="I1" t="s">
        <v>158</v>
      </c>
      <c r="J1" t="s">
        <v>159</v>
      </c>
      <c r="K1" t="s">
        <v>160</v>
      </c>
    </row>
    <row r="2" customFormat="1" ht="14.25" spans="1:12">
      <c r="A2" s="1" t="s">
        <v>245</v>
      </c>
      <c r="B2" s="2" t="s">
        <v>246</v>
      </c>
      <c r="C2" s="3" t="s">
        <v>24</v>
      </c>
      <c r="D2" s="4"/>
      <c r="E2">
        <f>ROW()-2</f>
        <v>0</v>
      </c>
      <c r="F2">
        <f>ROW()-1</f>
        <v>1</v>
      </c>
      <c r="G2" t="b">
        <v>0</v>
      </c>
      <c r="H2" t="b">
        <v>0</v>
      </c>
      <c r="I2" t="b">
        <v>1</v>
      </c>
      <c r="J2" t="b">
        <v>1</v>
      </c>
      <c r="K2" t="b">
        <v>1</v>
      </c>
      <c r="L2" t="str">
        <f>E2&amp;":{ref:'"&amp;A2&amp;"',name:'"&amp;B2&amp;"',maxCoe:null,minCoe:null,defCoe:"&amp;C2&amp;",desc:'"&amp;D2&amp;"',isRoad:"&amp;I2&amp;",isRailway:"&amp;J2&amp;",isWaterway:"&amp;K2&amp;",order:"&amp;F2&amp;",hasCost:"&amp;G2&amp;",hasArea:"&amp;H2&amp;"}"</f>
        <v>0:{ref:'E1',name:'交通运输工程通用专业',maxCoe:null,minCoe:null,defCoe:null,desc:'',isRoad:TRUE,isRailway:TRUE,isWaterway:TRUE,order:1,hasCost:FALSE,hasArea:FALSE}</v>
      </c>
    </row>
    <row r="3" ht="14.25" spans="1:12">
      <c r="A3" s="5" t="s">
        <v>247</v>
      </c>
      <c r="B3" s="6" t="s">
        <v>248</v>
      </c>
      <c r="C3" s="7">
        <v>1</v>
      </c>
      <c r="D3" s="6" t="s">
        <v>249</v>
      </c>
      <c r="E3">
        <f t="shared" ref="E3:E12" si="0">ROW()-2</f>
        <v>1</v>
      </c>
      <c r="F3">
        <f t="shared" ref="F3:F12" si="1">ROW()-1</f>
        <v>2</v>
      </c>
      <c r="G3" t="b">
        <v>1</v>
      </c>
      <c r="H3" t="b">
        <v>1</v>
      </c>
      <c r="I3" t="b">
        <v>1</v>
      </c>
      <c r="J3" t="b">
        <v>1</v>
      </c>
      <c r="K3" t="b">
        <v>1</v>
      </c>
      <c r="L3" t="str">
        <f t="shared" ref="L3:L35" si="2">E3&amp;":{ref:'"&amp;A3&amp;"',name:'"&amp;B3&amp;"',maxCoe:null,minCoe:null,defCoe:"&amp;C3&amp;",desc:'"&amp;D3&amp;"',isRoad:"&amp;I3&amp;",isRailway:"&amp;J3&amp;",isWaterway:"&amp;K3&amp;",order:"&amp;F3&amp;",hasCost:"&amp;G3&amp;",hasArea:"&amp;H3&amp;"}"</f>
        <v>1:{ref:'E1-1',name:'征地（用海）补偿',maxCoe:null,minCoe:null,defCoe:1,desc:'适用于交通建设项目征地（用海）补偿的施工图预算、招标工程量清单及清单预算（或最高投标限价）、清理概算（仅限铁路工程）、合同（工程）结算和造价鉴定、计算工程量、工程变更费用咨询、工程成本测（核）算',isRoad:TRUE,isRailway:TRUE,isWaterway:TRUE,order:2,hasCost:TRUE,hasArea:TRUE}</v>
      </c>
    </row>
    <row r="4" ht="14.25" spans="1:12">
      <c r="A4" s="5" t="s">
        <v>250</v>
      </c>
      <c r="B4" s="6" t="s">
        <v>251</v>
      </c>
      <c r="C4" s="7">
        <v>2.5</v>
      </c>
      <c r="D4" s="6" t="s">
        <v>252</v>
      </c>
      <c r="E4">
        <f t="shared" si="0"/>
        <v>2</v>
      </c>
      <c r="F4">
        <f t="shared" si="1"/>
        <v>3</v>
      </c>
      <c r="G4" t="b">
        <v>1</v>
      </c>
      <c r="H4" t="b">
        <v>1</v>
      </c>
      <c r="I4" t="b">
        <v>1</v>
      </c>
      <c r="J4" t="b">
        <v>1</v>
      </c>
      <c r="K4" t="b">
        <v>1</v>
      </c>
      <c r="L4" t="str">
        <f t="shared" si="2"/>
        <v>2:{ref:'E1-2',name:'拆迁补偿',maxCoe:null,minCoe:null,defCoe:2.5,desc:'适用于交通建设项目拆迁补偿的施工图预算、招标工程量清单及清单预算（或最高投标限价）、清理概算（仅限铁路工程）、合同（工程）结算和造价鉴定、计算工程量、工程变更费用咨询、工程成本测（核）算',isRoad:TRUE,isRailway:TRUE,isWaterway:TRUE,order:3,hasCost:TRUE,hasArea:TRUE}</v>
      </c>
    </row>
    <row r="5" ht="14.25" spans="1:12">
      <c r="A5" s="5" t="s">
        <v>253</v>
      </c>
      <c r="B5" s="6" t="s">
        <v>254</v>
      </c>
      <c r="C5" s="7">
        <v>2</v>
      </c>
      <c r="D5" s="6" t="s">
        <v>255</v>
      </c>
      <c r="E5">
        <f t="shared" si="0"/>
        <v>3</v>
      </c>
      <c r="F5">
        <f t="shared" si="1"/>
        <v>4</v>
      </c>
      <c r="G5" t="b">
        <v>1</v>
      </c>
      <c r="H5" t="b">
        <v>0</v>
      </c>
      <c r="I5" t="b">
        <v>1</v>
      </c>
      <c r="J5" t="b">
        <v>1</v>
      </c>
      <c r="K5" t="b">
        <v>1</v>
      </c>
      <c r="L5" t="str">
        <f t="shared" si="2"/>
        <v>3:{ref:'E1-3',name:'迁改工程',maxCoe:null,minCoe:null,defCoe:2,desc:'适用于交通建设项目迁改工程的施工图预算、招标工程量清单及清单预算（或最高投标限价）、清理概算（仅限铁路工程）、合同（工程）结算和造价鉴定、计算工程量、工程变更费用咨询、工程成本测（核）算',isRoad:TRUE,isRailway:TRUE,isWaterway:TRUE,order:4,hasCost:TRUE,hasArea:FALSE}</v>
      </c>
    </row>
    <row r="6" ht="14.25" spans="1:12">
      <c r="A6" s="5" t="s">
        <v>256</v>
      </c>
      <c r="B6" s="6" t="s">
        <v>257</v>
      </c>
      <c r="C6" s="7">
        <v>1</v>
      </c>
      <c r="D6" s="6" t="s">
        <v>258</v>
      </c>
      <c r="E6">
        <f t="shared" si="0"/>
        <v>4</v>
      </c>
      <c r="F6">
        <f t="shared" si="1"/>
        <v>5</v>
      </c>
      <c r="G6" t="b">
        <v>1</v>
      </c>
      <c r="H6" t="b">
        <v>0</v>
      </c>
      <c r="I6" t="b">
        <v>1</v>
      </c>
      <c r="J6" t="b">
        <v>1</v>
      </c>
      <c r="K6" t="b">
        <v>1</v>
      </c>
      <c r="L6" t="str">
        <f t="shared" si="2"/>
        <v>4:{ref:'E1-4',name:'工程建设其他费',maxCoe:null,minCoe:null,defCoe:1,desc:'适用于交通建设项目的工程建设其他费的施工图预算、招标工程量清单及清单预算（或最高投标限价）、清理概算（仅限铁路工程）和造价鉴定、计算工程量、工程变更费用咨询、工程成本测（核）算',isRoad:TRUE,isRailway:TRUE,isWaterway:TRUE,order:5,hasCost:TRUE,hasArea:FALSE}</v>
      </c>
    </row>
    <row r="7" ht="14.25" spans="1:12">
      <c r="A7" s="5" t="s">
        <v>259</v>
      </c>
      <c r="B7" s="6" t="s">
        <v>260</v>
      </c>
      <c r="C7" s="7">
        <v>1</v>
      </c>
      <c r="D7" s="6"/>
      <c r="E7">
        <f t="shared" si="0"/>
        <v>5</v>
      </c>
      <c r="F7">
        <f t="shared" si="1"/>
        <v>6</v>
      </c>
      <c r="G7" t="b">
        <v>1</v>
      </c>
      <c r="H7" t="b">
        <v>0</v>
      </c>
      <c r="I7" t="b">
        <v>1</v>
      </c>
      <c r="J7" t="b">
        <v>1</v>
      </c>
      <c r="K7" t="b">
        <v>1</v>
      </c>
      <c r="L7" t="str">
        <f t="shared" si="2"/>
        <v>5:{ref:'E1-5',name:'预备费',maxCoe:null,minCoe:null,defCoe:1,desc:'',isRoad:TRUE,isRailway:TRUE,isWaterway:TRUE,order:6,hasCost:TRUE,hasArea:FALSE}</v>
      </c>
    </row>
    <row r="8" ht="14.25" spans="1:12">
      <c r="A8" s="5" t="s">
        <v>261</v>
      </c>
      <c r="B8" s="6" t="s">
        <v>262</v>
      </c>
      <c r="C8" s="7">
        <v>1</v>
      </c>
      <c r="D8" s="6"/>
      <c r="E8">
        <f t="shared" si="0"/>
        <v>6</v>
      </c>
      <c r="F8">
        <f t="shared" si="1"/>
        <v>7</v>
      </c>
      <c r="G8" t="b">
        <v>1</v>
      </c>
      <c r="H8" t="b">
        <v>0</v>
      </c>
      <c r="I8" t="b">
        <v>1</v>
      </c>
      <c r="J8" t="b">
        <v>1</v>
      </c>
      <c r="K8" t="b">
        <v>1</v>
      </c>
      <c r="L8" t="str">
        <f t="shared" si="2"/>
        <v>6:{ref:'E1-6',name:'建设期贷款利息',maxCoe:null,minCoe:null,defCoe:1,desc:'',isRoad:TRUE,isRailway:TRUE,isWaterway:TRUE,order:7,hasCost:TRUE,hasArea:FALSE}</v>
      </c>
    </row>
    <row r="9" ht="14.25" spans="1:12">
      <c r="A9" s="8" t="s">
        <v>263</v>
      </c>
      <c r="B9" s="9" t="s">
        <v>264</v>
      </c>
      <c r="C9" s="10">
        <v>1</v>
      </c>
      <c r="D9" s="6" t="s">
        <v>265</v>
      </c>
      <c r="E9">
        <f t="shared" si="0"/>
        <v>7</v>
      </c>
      <c r="F9">
        <f t="shared" si="1"/>
        <v>8</v>
      </c>
      <c r="G9" t="b">
        <v>0</v>
      </c>
      <c r="H9" t="b">
        <v>0</v>
      </c>
      <c r="I9" t="b">
        <v>1</v>
      </c>
      <c r="J9" t="b">
        <v>0</v>
      </c>
      <c r="K9" t="b">
        <v>0</v>
      </c>
      <c r="L9" t="str">
        <f t="shared" si="2"/>
        <v>7:{ref:'E2',name:'公路工程专业',maxCoe:null,minCoe:null,defCoe:1,desc:'适用于公路工程的全过程造价咨询、分阶段造价咨询、投资估算、初步设计概算、竣工决算和调整估算、调整概算（含征地拆迁和工程建设其他费）',isRoad:TRUE,isRailway:FALSE,isWaterway:FALSE,order:8,hasCost:FALSE,hasArea:FALSE}</v>
      </c>
    </row>
    <row r="10" ht="14.25" spans="1:12">
      <c r="A10" s="5" t="s">
        <v>266</v>
      </c>
      <c r="B10" s="6" t="s">
        <v>267</v>
      </c>
      <c r="C10" s="7">
        <v>1</v>
      </c>
      <c r="D10" s="6" t="s">
        <v>268</v>
      </c>
      <c r="E10">
        <f t="shared" si="0"/>
        <v>8</v>
      </c>
      <c r="F10">
        <f t="shared" si="1"/>
        <v>9</v>
      </c>
      <c r="G10" t="b">
        <v>1</v>
      </c>
      <c r="H10" t="b">
        <v>0</v>
      </c>
      <c r="I10" t="b">
        <v>1</v>
      </c>
      <c r="J10" t="b">
        <v>0</v>
      </c>
      <c r="K10" t="b">
        <v>0</v>
      </c>
      <c r="L10" t="str">
        <f t="shared" si="2"/>
        <v>8:{ref:'E2-1',name:'临时工程',maxCoe:null,minCoe:null,defCoe:1,desc:'适用于临时工程专业的施工图预算、招标工程量清单及清单预算（或最高投标限价）、合同（工程）结算和造价鉴定、计算工程量、工程变更费用咨询、工程成本测（核）算',isRoad:TRUE,isRailway:FALSE,isWaterway:FALSE,order:9,hasCost:TRUE,hasArea:FALSE}</v>
      </c>
    </row>
    <row r="11" ht="14.25" spans="1:12">
      <c r="A11" s="5" t="s">
        <v>269</v>
      </c>
      <c r="B11" s="6" t="s">
        <v>270</v>
      </c>
      <c r="C11" s="7">
        <v>1.2</v>
      </c>
      <c r="D11" s="6" t="s">
        <v>271</v>
      </c>
      <c r="E11">
        <f t="shared" si="0"/>
        <v>9</v>
      </c>
      <c r="F11">
        <f t="shared" si="1"/>
        <v>10</v>
      </c>
      <c r="G11" t="b">
        <v>1</v>
      </c>
      <c r="H11" t="b">
        <v>0</v>
      </c>
      <c r="I11" t="b">
        <v>1</v>
      </c>
      <c r="J11" t="b">
        <v>0</v>
      </c>
      <c r="K11" t="b">
        <v>0</v>
      </c>
      <c r="L11" t="str">
        <f t="shared" si="2"/>
        <v>9:{ref:'E2-2',name:'路基工程',maxCoe:null,minCoe:null,defCoe:1.2,desc:'适用于路基工程专业的施工图预算、招标工程量清单及清单预算（或最高投标限价）、合同（工程）结算和造价鉴定、计算工程量、工程变更费用咨询、工程成本测（核）算',isRoad:TRUE,isRailway:FALSE,isWaterway:FALSE,order:10,hasCost:TRUE,hasArea:FALSE}</v>
      </c>
    </row>
    <row r="12" ht="14.25" spans="1:12">
      <c r="A12" s="5" t="s">
        <v>272</v>
      </c>
      <c r="B12" s="6" t="s">
        <v>273</v>
      </c>
      <c r="C12" s="7">
        <v>0.8</v>
      </c>
      <c r="D12" s="6" t="s">
        <v>274</v>
      </c>
      <c r="E12">
        <f t="shared" si="0"/>
        <v>10</v>
      </c>
      <c r="F12">
        <f t="shared" si="1"/>
        <v>11</v>
      </c>
      <c r="G12" t="b">
        <v>1</v>
      </c>
      <c r="H12" t="b">
        <v>0</v>
      </c>
      <c r="I12" t="b">
        <v>1</v>
      </c>
      <c r="J12" t="b">
        <v>0</v>
      </c>
      <c r="K12" t="b">
        <v>0</v>
      </c>
      <c r="L12" t="str">
        <f t="shared" si="2"/>
        <v>10:{ref:'E2-3',name:'路面工程',maxCoe:null,minCoe:null,defCoe:0.8,desc:'适用于路面工程专业的施工图预算、招标工程量清单及清单预算（或最高投标限价）、合同（工程）结算和造价鉴定、计算工程量、工程变更费用咨询、工程成本测（核）算',isRoad:TRUE,isRailway:FALSE,isWaterway:FALSE,order:11,hasCost:TRUE,hasArea:FALSE}</v>
      </c>
    </row>
    <row r="13" ht="14.25" spans="1:12">
      <c r="A13" s="5" t="s">
        <v>275</v>
      </c>
      <c r="B13" s="6" t="s">
        <v>276</v>
      </c>
      <c r="C13" s="7">
        <v>0.9</v>
      </c>
      <c r="D13" s="6" t="s">
        <v>277</v>
      </c>
      <c r="E13">
        <f t="shared" ref="E13:E22" si="3">ROW()-2</f>
        <v>11</v>
      </c>
      <c r="F13">
        <f t="shared" ref="F13:F22" si="4">ROW()-1</f>
        <v>12</v>
      </c>
      <c r="G13" t="b">
        <v>1</v>
      </c>
      <c r="H13" t="b">
        <v>0</v>
      </c>
      <c r="I13" t="b">
        <v>1</v>
      </c>
      <c r="J13" t="b">
        <v>0</v>
      </c>
      <c r="K13" t="b">
        <v>0</v>
      </c>
      <c r="L13" t="str">
        <f t="shared" si="2"/>
        <v>11:{ref:'E2-4',name:'桥涵工程',maxCoe:null,minCoe:null,defCoe:0.9,desc:'适用于桥梁涵洞工程专业的施工图预算、招标工程量清单及清单预算（或最高投标限价）、合同（工程）结算和造价鉴定、计算工程量、工程变更费用咨询、工程成本测（核）算',isRoad:TRUE,isRailway:FALSE,isWaterway:FALSE,order:12,hasCost:TRUE,hasArea:FALSE}</v>
      </c>
    </row>
    <row r="14" ht="14.25" spans="1:12">
      <c r="A14" s="5" t="s">
        <v>278</v>
      </c>
      <c r="B14" s="6" t="s">
        <v>279</v>
      </c>
      <c r="C14" s="7">
        <v>1</v>
      </c>
      <c r="D14" s="6" t="s">
        <v>280</v>
      </c>
      <c r="E14">
        <f t="shared" si="3"/>
        <v>12</v>
      </c>
      <c r="F14">
        <f t="shared" si="4"/>
        <v>13</v>
      </c>
      <c r="G14" t="b">
        <v>1</v>
      </c>
      <c r="H14" t="b">
        <v>0</v>
      </c>
      <c r="I14" t="b">
        <v>1</v>
      </c>
      <c r="J14" t="b">
        <v>0</v>
      </c>
      <c r="K14" t="b">
        <v>0</v>
      </c>
      <c r="L14" t="str">
        <f t="shared" si="2"/>
        <v>12:{ref:'E2-5',name:'隧道工程',maxCoe:null,minCoe:null,defCoe:1,desc:'适用于隧道工程专业的施工图预算、招标工程量清单及清单预算（或最高投标限价）、合同（工程）结算和造价鉴定、计算工程量、工程变更费用咨询、工程成本测（核）算',isRoad:TRUE,isRailway:FALSE,isWaterway:FALSE,order:13,hasCost:TRUE,hasArea:FALSE}</v>
      </c>
    </row>
    <row r="15" ht="14.25" spans="1:12">
      <c r="A15" s="5" t="s">
        <v>281</v>
      </c>
      <c r="B15" s="6" t="s">
        <v>282</v>
      </c>
      <c r="C15" s="7">
        <v>1.1</v>
      </c>
      <c r="D15" s="6" t="s">
        <v>283</v>
      </c>
      <c r="E15">
        <f t="shared" si="3"/>
        <v>13</v>
      </c>
      <c r="F15">
        <f t="shared" si="4"/>
        <v>14</v>
      </c>
      <c r="G15" t="b">
        <v>1</v>
      </c>
      <c r="H15" t="b">
        <v>0</v>
      </c>
      <c r="I15" t="b">
        <v>1</v>
      </c>
      <c r="J15" t="b">
        <v>0</v>
      </c>
      <c r="K15" t="b">
        <v>0</v>
      </c>
      <c r="L15" t="str">
        <f t="shared" si="2"/>
        <v>13:{ref:'E2-6',name:'交叉工程',maxCoe:null,minCoe:null,defCoe:1.1,desc:'适用于交叉工程专业的施工图预算、招标工程量清单及清单预算（或最高投标限价）、合同（工程）结算和造价鉴定、计算工程量、工程变更费用咨询、工程成本测（核）算',isRoad:TRUE,isRailway:FALSE,isWaterway:FALSE,order:14,hasCost:TRUE,hasArea:FALSE}</v>
      </c>
    </row>
    <row r="16" ht="14.25" spans="1:12">
      <c r="A16" s="5" t="s">
        <v>284</v>
      </c>
      <c r="B16" s="6" t="s">
        <v>285</v>
      </c>
      <c r="C16" s="7">
        <v>1.2</v>
      </c>
      <c r="D16" s="6" t="s">
        <v>286</v>
      </c>
      <c r="E16">
        <f t="shared" si="3"/>
        <v>14</v>
      </c>
      <c r="F16">
        <f t="shared" si="4"/>
        <v>15</v>
      </c>
      <c r="G16" t="b">
        <v>1</v>
      </c>
      <c r="H16" t="b">
        <v>0</v>
      </c>
      <c r="I16" t="b">
        <v>1</v>
      </c>
      <c r="J16" t="b">
        <v>0</v>
      </c>
      <c r="K16" t="b">
        <v>0</v>
      </c>
      <c r="L16" t="str">
        <f t="shared" si="2"/>
        <v>14:{ref:'E2-7',name:'机电工程',maxCoe:null,minCoe:null,defCoe:1.2,desc:'适用于机电工程专业的施工图预算、招标工程量清单及清单预算（或最高投标限价）和造价鉴定、计算工程量、工程变更费用咨询、工程成本测（核）算',isRoad:TRUE,isRailway:FALSE,isWaterway:FALSE,order:15,hasCost:TRUE,hasArea:FALSE}</v>
      </c>
    </row>
    <row r="17" ht="14.25" spans="1:12">
      <c r="A17" s="5" t="s">
        <v>287</v>
      </c>
      <c r="B17" s="6" t="s">
        <v>288</v>
      </c>
      <c r="C17" s="7">
        <v>1.2</v>
      </c>
      <c r="D17" s="6" t="s">
        <v>289</v>
      </c>
      <c r="E17">
        <f t="shared" si="3"/>
        <v>15</v>
      </c>
      <c r="F17">
        <f t="shared" si="4"/>
        <v>16</v>
      </c>
      <c r="G17" t="b">
        <v>1</v>
      </c>
      <c r="H17" t="b">
        <v>0</v>
      </c>
      <c r="I17" t="b">
        <v>1</v>
      </c>
      <c r="J17" t="b">
        <v>0</v>
      </c>
      <c r="K17" t="b">
        <v>0</v>
      </c>
      <c r="L17" t="str">
        <f t="shared" si="2"/>
        <v>15:{ref:'E2-8',name:'交通安全设施工程',maxCoe:null,minCoe:null,defCoe:1.2,desc:'适用于交通安全设施工程专业的施工图预算、招标工程量清单及清单预算（或最高投标限价）和造价鉴定、计算工程量、工程变更费用咨询、工程成本测（核）算',isRoad:TRUE,isRailway:FALSE,isWaterway:FALSE,order:16,hasCost:TRUE,hasArea:FALSE}</v>
      </c>
    </row>
    <row r="18" ht="14.25" spans="1:12">
      <c r="A18" s="5" t="s">
        <v>290</v>
      </c>
      <c r="B18" s="6" t="s">
        <v>291</v>
      </c>
      <c r="C18" s="7">
        <v>1.2</v>
      </c>
      <c r="D18" s="6" t="s">
        <v>292</v>
      </c>
      <c r="E18">
        <f t="shared" si="3"/>
        <v>16</v>
      </c>
      <c r="F18">
        <f t="shared" si="4"/>
        <v>17</v>
      </c>
      <c r="G18" t="b">
        <v>1</v>
      </c>
      <c r="H18" t="b">
        <v>0</v>
      </c>
      <c r="I18" t="b">
        <v>1</v>
      </c>
      <c r="J18" t="b">
        <v>0</v>
      </c>
      <c r="K18" t="b">
        <v>0</v>
      </c>
      <c r="L18" t="str">
        <f t="shared" si="2"/>
        <v>16:{ref:'E2-9',name:'绿化及环境保护工程',maxCoe:null,minCoe:null,defCoe:1.2,desc:'适用于绿化工程专业的施工图预算、招标工程量清单及清单预算（或最高投标限价）和造价鉴定、计算工程量、工程变更费用咨询、工程成本测（核）算',isRoad:TRUE,isRailway:FALSE,isWaterway:FALSE,order:17,hasCost:TRUE,hasArea:FALSE}</v>
      </c>
    </row>
    <row r="19" ht="14.25" spans="1:12">
      <c r="A19" s="5" t="s">
        <v>293</v>
      </c>
      <c r="B19" s="6" t="s">
        <v>294</v>
      </c>
      <c r="C19" s="7">
        <v>2.5</v>
      </c>
      <c r="D19" s="6" t="s">
        <v>295</v>
      </c>
      <c r="E19">
        <f t="shared" si="3"/>
        <v>17</v>
      </c>
      <c r="F19">
        <f t="shared" si="4"/>
        <v>18</v>
      </c>
      <c r="G19" t="b">
        <v>1</v>
      </c>
      <c r="H19" t="b">
        <v>0</v>
      </c>
      <c r="I19" t="b">
        <v>1</v>
      </c>
      <c r="J19" t="b">
        <v>0</v>
      </c>
      <c r="K19" t="b">
        <v>0</v>
      </c>
      <c r="L19" t="str">
        <f t="shared" si="2"/>
        <v>17:{ref:'E2-10',name:'房建工程',maxCoe:null,minCoe:null,defCoe:2.5,desc:'适用于房建工程专业的施工图预算、招标工程量清单及清单预算（或最高投标限价）、合同（工程）结算和造价鉴定、计算工程量、工程变更费用咨询、工程成本测（核）算',isRoad:TRUE,isRailway:FALSE,isWaterway:FALSE,order:18,hasCost:TRUE,hasArea:FALSE}</v>
      </c>
    </row>
    <row r="20" ht="14.25" spans="1:12">
      <c r="A20" s="8" t="s">
        <v>296</v>
      </c>
      <c r="B20" s="9" t="s">
        <v>297</v>
      </c>
      <c r="C20" s="7">
        <v>1</v>
      </c>
      <c r="D20" s="6" t="s">
        <v>298</v>
      </c>
      <c r="E20">
        <f t="shared" si="3"/>
        <v>18</v>
      </c>
      <c r="F20">
        <f t="shared" si="4"/>
        <v>19</v>
      </c>
      <c r="G20" t="b">
        <v>0</v>
      </c>
      <c r="H20" t="b">
        <v>0</v>
      </c>
      <c r="I20" t="b">
        <v>0</v>
      </c>
      <c r="J20" t="b">
        <v>1</v>
      </c>
      <c r="K20" t="b">
        <v>0</v>
      </c>
      <c r="L20" t="str">
        <f t="shared" si="2"/>
        <v>18:{ref:'E3',name:'铁路工程专业',maxCoe:null,minCoe:null,defCoe:1,desc:'适用于铁路工程的投资估算、初步设计概算、清理概算、竣工决算和调整估算、调整概算（含征地拆迁和工程建设其他费）',isRoad:FALSE,isRailway:TRUE,isWaterway:FALSE,order:19,hasCost:FALSE,hasArea:FALSE}</v>
      </c>
    </row>
    <row r="21" ht="14.25" spans="1:12">
      <c r="A21" s="5" t="s">
        <v>299</v>
      </c>
      <c r="B21" s="6" t="s">
        <v>300</v>
      </c>
      <c r="C21" s="7">
        <v>1</v>
      </c>
      <c r="D21" s="6" t="s">
        <v>301</v>
      </c>
      <c r="E21">
        <f t="shared" si="3"/>
        <v>19</v>
      </c>
      <c r="F21">
        <f t="shared" si="4"/>
        <v>20</v>
      </c>
      <c r="G21" t="b">
        <v>1</v>
      </c>
      <c r="H21" t="b">
        <v>0</v>
      </c>
      <c r="I21" t="b">
        <v>0</v>
      </c>
      <c r="J21" t="b">
        <v>1</v>
      </c>
      <c r="K21" t="b">
        <v>0</v>
      </c>
      <c r="L21" t="str">
        <f t="shared" si="2"/>
        <v>19:{ref:'E3-1',name:'大型临时设施和过渡工程',maxCoe:null,minCoe:null,defCoe:1,desc:'适用于大型临时设施和过渡工程专业的施工图预算、招标工程量清单及清单预算（或最高投标限价）、合同（工程）结算和造价鉴定、计算工程量、工程变更费用咨询、工程成本测（核）算',isRoad:FALSE,isRailway:TRUE,isWaterway:FALSE,order:20,hasCost:TRUE,hasArea:FALSE}</v>
      </c>
    </row>
    <row r="22" ht="14.25" spans="1:12">
      <c r="A22" s="5" t="s">
        <v>302</v>
      </c>
      <c r="B22" s="6" t="s">
        <v>270</v>
      </c>
      <c r="C22" s="7">
        <v>1.2</v>
      </c>
      <c r="D22" s="6" t="s">
        <v>271</v>
      </c>
      <c r="E22">
        <f t="shared" si="3"/>
        <v>20</v>
      </c>
      <c r="F22">
        <f t="shared" si="4"/>
        <v>21</v>
      </c>
      <c r="G22" t="b">
        <v>1</v>
      </c>
      <c r="H22" t="b">
        <v>0</v>
      </c>
      <c r="I22" t="b">
        <v>0</v>
      </c>
      <c r="J22" t="b">
        <v>1</v>
      </c>
      <c r="K22" t="b">
        <v>0</v>
      </c>
      <c r="L22" t="str">
        <f t="shared" si="2"/>
        <v>20:{ref:'E3-2',name:'路基工程',maxCoe:null,minCoe:null,defCoe:1.2,desc:'适用于路基工程专业的施工图预算、招标工程量清单及清单预算（或最高投标限价）、合同（工程）结算和造价鉴定、计算工程量、工程变更费用咨询、工程成本测（核）算',isRoad:FALSE,isRailway:TRUE,isWaterway:FALSE,order:21,hasCost:TRUE,hasArea:FALSE}</v>
      </c>
    </row>
    <row r="23" ht="14.25" spans="1:12">
      <c r="A23" s="5" t="s">
        <v>303</v>
      </c>
      <c r="B23" s="6" t="s">
        <v>276</v>
      </c>
      <c r="C23" s="7">
        <v>0.9</v>
      </c>
      <c r="D23" s="6" t="s">
        <v>304</v>
      </c>
      <c r="E23">
        <f t="shared" ref="E23:E35" si="5">ROW()-2</f>
        <v>21</v>
      </c>
      <c r="F23">
        <f t="shared" ref="F23:F35" si="6">ROW()-1</f>
        <v>22</v>
      </c>
      <c r="G23" t="b">
        <v>1</v>
      </c>
      <c r="H23" t="b">
        <v>0</v>
      </c>
      <c r="I23" t="b">
        <v>0</v>
      </c>
      <c r="J23" t="b">
        <v>1</v>
      </c>
      <c r="K23" t="b">
        <v>0</v>
      </c>
      <c r="L23" t="str">
        <f t="shared" si="2"/>
        <v>21:{ref:'E3-3',name:'桥涵工程',maxCoe:null,minCoe:null,defCoe:0.9,desc:'适用于桥涵工程专业的施工图预算、招标工程量清单及清单预算（或最高投标限价）、合同（工程）结算和造价鉴定、计算工程量、工程变更费用咨询、工程成本测（核）算',isRoad:FALSE,isRailway:TRUE,isWaterway:FALSE,order:22,hasCost:TRUE,hasArea:FALSE}</v>
      </c>
    </row>
    <row r="24" ht="14.25" spans="1:12">
      <c r="A24" s="5" t="s">
        <v>305</v>
      </c>
      <c r="B24" s="6" t="s">
        <v>306</v>
      </c>
      <c r="C24" s="7">
        <v>1</v>
      </c>
      <c r="D24" s="6" t="s">
        <v>307</v>
      </c>
      <c r="E24">
        <f t="shared" si="5"/>
        <v>22</v>
      </c>
      <c r="F24">
        <f t="shared" si="6"/>
        <v>23</v>
      </c>
      <c r="G24" t="b">
        <v>1</v>
      </c>
      <c r="H24" t="b">
        <v>0</v>
      </c>
      <c r="I24" t="b">
        <v>0</v>
      </c>
      <c r="J24" t="b">
        <v>1</v>
      </c>
      <c r="K24" t="b">
        <v>0</v>
      </c>
      <c r="L24" t="str">
        <f t="shared" si="2"/>
        <v>22:{ref:'E3-4',name:'隧道及明洞工程',maxCoe:null,minCoe:null,defCoe:1,desc:'适用于隧道及明洞工程专业的施工图预算、招标工程量清单及清单预算（或最高投标限价）、合同（工程）结算、竣工决算和造价鉴定、计算工程量、工程变更费用咨询、工程成本测（核）算',isRoad:FALSE,isRailway:TRUE,isWaterway:FALSE,order:23,hasCost:TRUE,hasArea:FALSE}</v>
      </c>
    </row>
    <row r="25" ht="14.25" spans="1:12">
      <c r="A25" s="5" t="s">
        <v>308</v>
      </c>
      <c r="B25" s="6" t="s">
        <v>309</v>
      </c>
      <c r="C25" s="7">
        <v>0.3</v>
      </c>
      <c r="D25" s="6" t="s">
        <v>310</v>
      </c>
      <c r="E25">
        <f t="shared" si="5"/>
        <v>23</v>
      </c>
      <c r="F25">
        <f t="shared" si="6"/>
        <v>24</v>
      </c>
      <c r="G25" t="b">
        <v>1</v>
      </c>
      <c r="H25" t="b">
        <v>0</v>
      </c>
      <c r="I25" t="b">
        <v>0</v>
      </c>
      <c r="J25" t="b">
        <v>1</v>
      </c>
      <c r="K25" t="b">
        <v>0</v>
      </c>
      <c r="L25" t="str">
        <f t="shared" si="2"/>
        <v>23:{ref:'E3-5',name:'轨道工程',maxCoe:null,minCoe:null,defCoe:0.3,desc:'适用于轨道工程专业的施工图预算、招标工程量清单及清单预算（或最高投标限价）、合同（工程）结算和造价鉴定、计算工程量、工程变更费用咨询、工程成本测（核）算',isRoad:FALSE,isRailway:TRUE,isWaterway:FALSE,order:24,hasCost:TRUE,hasArea:FALSE}</v>
      </c>
    </row>
    <row r="26" ht="14.25" spans="1:12">
      <c r="A26" s="5" t="s">
        <v>311</v>
      </c>
      <c r="B26" s="6" t="s">
        <v>312</v>
      </c>
      <c r="C26" s="7">
        <v>2</v>
      </c>
      <c r="D26" s="6" t="s">
        <v>313</v>
      </c>
      <c r="E26">
        <f t="shared" si="5"/>
        <v>24</v>
      </c>
      <c r="F26">
        <f t="shared" si="6"/>
        <v>25</v>
      </c>
      <c r="G26" t="b">
        <v>1</v>
      </c>
      <c r="H26" t="b">
        <v>0</v>
      </c>
      <c r="I26" t="b">
        <v>0</v>
      </c>
      <c r="J26" t="b">
        <v>1</v>
      </c>
      <c r="K26" t="b">
        <v>0</v>
      </c>
      <c r="L26" t="str">
        <f t="shared" si="2"/>
        <v>24:{ref:'E3-6',name:'通信、信号、信息及灾害监测工程',maxCoe:null,minCoe:null,defCoe:2,desc:'适用于通信、信号、信息及防灾监测工程专业的施工图预算、招标工程量清单及清单预算（或最高投标限价）、合同（工程）结算和造价鉴定、计算工程量、工程变更费用咨询、工程成本测（核）算',isRoad:FALSE,isRailway:TRUE,isWaterway:FALSE,order:25,hasCost:TRUE,hasArea:FALSE}</v>
      </c>
    </row>
    <row r="27" customFormat="1" ht="14.25" spans="1:12">
      <c r="A27" s="5" t="s">
        <v>314</v>
      </c>
      <c r="B27" s="6" t="s">
        <v>315</v>
      </c>
      <c r="C27" s="7">
        <v>1.5</v>
      </c>
      <c r="D27" s="6" t="s">
        <v>316</v>
      </c>
      <c r="E27">
        <f t="shared" si="5"/>
        <v>25</v>
      </c>
      <c r="F27">
        <f t="shared" si="6"/>
        <v>26</v>
      </c>
      <c r="G27" t="b">
        <v>1</v>
      </c>
      <c r="H27" t="b">
        <v>0</v>
      </c>
      <c r="I27" t="b">
        <v>0</v>
      </c>
      <c r="J27" t="b">
        <v>1</v>
      </c>
      <c r="K27" t="b">
        <v>0</v>
      </c>
      <c r="L27" t="str">
        <f t="shared" si="2"/>
        <v>25:{ref:'E3-7',name:'电力及电力牵引供电工程',maxCoe:null,minCoe:null,defCoe:1.5,desc:'适用于电力及电力牵引供电工程专业的施工图预算、招标工程量清单及清单预算（或最高投标限价）、合同（工程）结算和造价鉴定、计算工程量、工程变更费用咨询、工程成本测（核）算',isRoad:FALSE,isRailway:TRUE,isWaterway:FALSE,order:26,hasCost:TRUE,hasArea:FALSE}</v>
      </c>
    </row>
    <row r="28" customFormat="1" ht="14.25" spans="1:12">
      <c r="A28" s="5" t="s">
        <v>317</v>
      </c>
      <c r="B28" s="6" t="s">
        <v>318</v>
      </c>
      <c r="C28" s="7">
        <v>2.5</v>
      </c>
      <c r="D28" s="6" t="s">
        <v>319</v>
      </c>
      <c r="E28">
        <f t="shared" si="5"/>
        <v>26</v>
      </c>
      <c r="F28">
        <f t="shared" si="6"/>
        <v>27</v>
      </c>
      <c r="G28" t="b">
        <v>1</v>
      </c>
      <c r="H28" t="b">
        <v>0</v>
      </c>
      <c r="I28" t="b">
        <v>0</v>
      </c>
      <c r="J28" t="b">
        <v>1</v>
      </c>
      <c r="K28" t="b">
        <v>0</v>
      </c>
      <c r="L28" t="str">
        <f t="shared" si="2"/>
        <v>26:{ref:'E3-8',name:'房建工程（房屋建筑及附属工程）',maxCoe:null,minCoe:null,defCoe:2.5,desc:'适用于房屋建筑及附属工程专业的施工图预算、招标工程量清单及清单预算（或最高投标限价）、合同（工程）结算和造价鉴定、计算工程量、工程变更费用咨询、工程成本测（核）算',isRoad:FALSE,isRailway:TRUE,isWaterway:FALSE,order:27,hasCost:TRUE,hasArea:FALSE}</v>
      </c>
    </row>
    <row r="29" customFormat="1" ht="14.25" spans="1:12">
      <c r="A29" s="5" t="s">
        <v>320</v>
      </c>
      <c r="B29" s="6" t="s">
        <v>321</v>
      </c>
      <c r="C29" s="7">
        <v>2.7</v>
      </c>
      <c r="D29" s="6" t="s">
        <v>322</v>
      </c>
      <c r="E29">
        <f t="shared" si="5"/>
        <v>27</v>
      </c>
      <c r="F29">
        <f t="shared" si="6"/>
        <v>28</v>
      </c>
      <c r="G29" t="b">
        <v>1</v>
      </c>
      <c r="H29" t="b">
        <v>0</v>
      </c>
      <c r="I29" t="b">
        <v>0</v>
      </c>
      <c r="J29" t="b">
        <v>1</v>
      </c>
      <c r="K29" t="b">
        <v>0</v>
      </c>
      <c r="L29" t="str">
        <f t="shared" si="2"/>
        <v>27:{ref:'E3-9',name:'装饰装修工程',maxCoe:null,minCoe:null,defCoe:2.7,desc:'适用于装饰装修工程专业的施工图预算、招标工程量清单及清单预算（或最高投标限价）、合同（工程）结算和造价鉴定、计算工程量、工程变更费用咨询、工程成本测（核）算',isRoad:FALSE,isRailway:TRUE,isWaterway:FALSE,order:28,hasCost:TRUE,hasArea:FALSE}</v>
      </c>
    </row>
    <row r="30" ht="14.25" spans="1:12">
      <c r="A30" s="8" t="s">
        <v>323</v>
      </c>
      <c r="B30" s="9" t="s">
        <v>324</v>
      </c>
      <c r="C30" s="7">
        <v>1</v>
      </c>
      <c r="D30" s="6" t="s">
        <v>325</v>
      </c>
      <c r="E30">
        <f t="shared" si="5"/>
        <v>28</v>
      </c>
      <c r="F30">
        <f t="shared" si="6"/>
        <v>29</v>
      </c>
      <c r="G30" t="b">
        <v>0</v>
      </c>
      <c r="H30" t="b">
        <v>0</v>
      </c>
      <c r="I30" t="b">
        <v>0</v>
      </c>
      <c r="J30" t="b">
        <v>0</v>
      </c>
      <c r="K30" t="b">
        <v>1</v>
      </c>
      <c r="L30" t="str">
        <f t="shared" si="2"/>
        <v>28:{ref:'E4',name:'水运工程专业',maxCoe:null,minCoe:null,defCoe:1,desc:'适用于水运工程的投资估算、初步设计概算、竣工决算和调整估算、调整概算（含征地拆迁和工程建设其他费）',isRoad:FALSE,isRailway:FALSE,isWaterway:TRUE,order:29,hasCost:FALSE,hasArea:FALSE}</v>
      </c>
    </row>
    <row r="31" ht="14.25" spans="1:12">
      <c r="A31" s="5" t="s">
        <v>326</v>
      </c>
      <c r="B31" s="6" t="s">
        <v>267</v>
      </c>
      <c r="C31" s="7">
        <v>1.1</v>
      </c>
      <c r="D31" s="6" t="s">
        <v>327</v>
      </c>
      <c r="E31">
        <f t="shared" si="5"/>
        <v>29</v>
      </c>
      <c r="F31">
        <f t="shared" si="6"/>
        <v>30</v>
      </c>
      <c r="G31" t="b">
        <v>1</v>
      </c>
      <c r="H31" t="b">
        <v>0</v>
      </c>
      <c r="I31" t="b">
        <v>0</v>
      </c>
      <c r="J31" t="b">
        <v>0</v>
      </c>
      <c r="K31" t="b">
        <v>1</v>
      </c>
      <c r="L31" t="str">
        <f t="shared" si="2"/>
        <v>29:{ref:'E4-1',name:'临时工程',maxCoe:null,minCoe:null,defCoe:1.1,desc:'适用于临时工程专业的施工图预算、招标工程量清单及清单预算（或最高投标限价）、合同（工程）结算、竣工决算和造价鉴定、计算工程量、工程变更费用咨询、工程成本测（核）算',isRoad:FALSE,isRailway:FALSE,isWaterway:TRUE,order:30,hasCost:TRUE,hasArea:FALSE}</v>
      </c>
    </row>
    <row r="32" ht="14.25" spans="1:12">
      <c r="A32" s="5" t="s">
        <v>328</v>
      </c>
      <c r="B32" s="6" t="s">
        <v>329</v>
      </c>
      <c r="C32" s="7">
        <v>1</v>
      </c>
      <c r="D32" s="6" t="s">
        <v>330</v>
      </c>
      <c r="E32">
        <f t="shared" si="5"/>
        <v>30</v>
      </c>
      <c r="F32">
        <f t="shared" si="6"/>
        <v>31</v>
      </c>
      <c r="G32" t="b">
        <v>1</v>
      </c>
      <c r="H32" t="b">
        <v>0</v>
      </c>
      <c r="I32" t="b">
        <v>0</v>
      </c>
      <c r="J32" t="b">
        <v>0</v>
      </c>
      <c r="K32" t="b">
        <v>1</v>
      </c>
      <c r="L32" t="str">
        <f t="shared" si="2"/>
        <v>30:{ref:'E4-2',name:'土建工程',maxCoe:null,minCoe:null,defCoe:1,desc:'适用于土建工程专业的施工图预算、招标工程量清单及清单预算（或最高投标限价）、合同（工程）结算、竣工决算和造价鉴定、计算工程量、工程变更费用咨询、工程成本测（核）算',isRoad:FALSE,isRailway:FALSE,isWaterway:TRUE,order:31,hasCost:TRUE,hasArea:FALSE}</v>
      </c>
    </row>
    <row r="33" ht="14.25" spans="1:12">
      <c r="A33" s="5" t="s">
        <v>331</v>
      </c>
      <c r="B33" s="6" t="s">
        <v>332</v>
      </c>
      <c r="C33" s="7">
        <v>1.5</v>
      </c>
      <c r="D33" s="6" t="s">
        <v>333</v>
      </c>
      <c r="E33">
        <f t="shared" si="5"/>
        <v>31</v>
      </c>
      <c r="F33">
        <f t="shared" si="6"/>
        <v>32</v>
      </c>
      <c r="G33" t="b">
        <v>1</v>
      </c>
      <c r="H33" t="b">
        <v>0</v>
      </c>
      <c r="I33" t="b">
        <v>0</v>
      </c>
      <c r="J33" t="b">
        <v>0</v>
      </c>
      <c r="K33" t="b">
        <v>1</v>
      </c>
      <c r="L33" t="str">
        <f t="shared" si="2"/>
        <v>31:{ref:'E4-3',name:'机电与金属结构工程',maxCoe:null,minCoe:null,defCoe:1.5,desc:'适用于机电与金属结构专业的施工图预算、招标工程量清单及清单预算（或最高投标限价）、合同（工程）结算和造价鉴定、计算工程量、工程变更费用咨询、工程成本测（核）算',isRoad:FALSE,isRailway:FALSE,isWaterway:TRUE,order:32,hasCost:TRUE,hasArea:FALSE}</v>
      </c>
    </row>
    <row r="34" ht="14.25" spans="1:12">
      <c r="A34" s="5" t="s">
        <v>334</v>
      </c>
      <c r="B34" s="6" t="s">
        <v>335</v>
      </c>
      <c r="C34" s="7">
        <v>1.5</v>
      </c>
      <c r="D34" s="6" t="s">
        <v>336</v>
      </c>
      <c r="E34">
        <f t="shared" si="5"/>
        <v>32</v>
      </c>
      <c r="F34">
        <f t="shared" si="6"/>
        <v>33</v>
      </c>
      <c r="G34" t="b">
        <v>1</v>
      </c>
      <c r="H34" t="b">
        <v>0</v>
      </c>
      <c r="I34" t="b">
        <v>0</v>
      </c>
      <c r="J34" t="b">
        <v>0</v>
      </c>
      <c r="K34" t="b">
        <v>1</v>
      </c>
      <c r="L34" t="str">
        <f t="shared" si="2"/>
        <v>32:{ref:'E4-4',name:'设备工程',maxCoe:null,minCoe:null,defCoe:1.5,desc:'适用于设备工程专业的施工图预算、招标工程量清单及清单预算（或最高投标限价）、合同（工程）结算和造价鉴定、计算工程量、工程变更费用咨询、工程成本测（核）算',isRoad:FALSE,isRailway:FALSE,isWaterway:TRUE,order:33,hasCost:TRUE,hasArea:FALSE}</v>
      </c>
    </row>
    <row r="35" ht="14.25" spans="1:12">
      <c r="A35" s="5" t="s">
        <v>337</v>
      </c>
      <c r="B35" s="6" t="s">
        <v>338</v>
      </c>
      <c r="C35" s="7">
        <v>2.5</v>
      </c>
      <c r="D35" s="6" t="s">
        <v>339</v>
      </c>
      <c r="E35">
        <f t="shared" si="5"/>
        <v>33</v>
      </c>
      <c r="F35">
        <f t="shared" si="6"/>
        <v>34</v>
      </c>
      <c r="G35" t="b">
        <v>1</v>
      </c>
      <c r="H35" t="b">
        <v>0</v>
      </c>
      <c r="I35" t="b">
        <v>0</v>
      </c>
      <c r="J35" t="b">
        <v>0</v>
      </c>
      <c r="K35" t="b">
        <v>1</v>
      </c>
      <c r="L35" t="str">
        <f t="shared" si="2"/>
        <v>33:{ref:'E4-5',name:'附属房建工程（房屋建筑及附属工程）',maxCoe:null,minCoe:null,defCoe:2.5,desc:'适用于房屋建筑与水运附属工程专业的施工图预算、招标工程量清单及清单预算（或最高投标限价）、合同（工程）结算和造价鉴定、计算工程量、工程变更费用咨询、工程成本测（核）算',isRoad:FALSE,isRailway:FALSE,isWaterway:TRUE,order:34,hasCost:TRUE,hasArea:FALSE}</v>
      </c>
    </row>
    <row r="36" spans="1:12">
      <c r="L36" t="str">
        <f>"{"&amp;_xlfn.TEXTJOIN(",",TRUE,L2:L35)&amp;",}"</f>
        <v>{0:{ref:'E1',name:'交通运输工程通用专业',maxCoe:null,minCoe:null,defCoe:null,desc:'',isRoad:TRUE,isRailway:TRUE,isWaterway:TRUE,order:1,hasCost:FALSE,hasArea:FALSE},1:{ref:'E1-1',name:'征地（用海）补偿',maxCoe:null,minCoe:null,defCoe:1,desc:'适用于交通建设项目征地（用海）补偿的施工图预算、招标工程量清单及清单预算（或最高投标限价）、清理概算（仅限铁路工程）、合同（工程）结算和造价鉴定、计算工程量、工程变更费用咨询、工程成本测（核）算',isRoad:TRUE,isRailway:TRUE,isWaterway:TRUE,order:2,hasCost:TRUE,hasArea:TRUE},2:{ref:'E1-2',name:'拆迁补偿',maxCoe:null,minCoe:null,defCoe:2.5,desc:'适用于交通建设项目拆迁补偿的施工图预算、招标工程量清单及清单预算（或最高投标限价）、清理概算（仅限铁路工程）、合同（工程）结算和造价鉴定、计算工程量、工程变更费用咨询、工程成本测（核）算',isRoad:TRUE,isRailway:TRUE,isWaterway:TRUE,order:3,hasCost:TRUE,hasArea:TRUE},3:{ref:'E1-3',name:'迁改工程',maxCoe:null,minCoe:null,defCoe:2,desc:'适用于交通建设项目迁改工程的施工图预算、招标工程量清单及清单预算（或最高投标限价）、清理概算（仅限铁路工程）、合同（工程）结算和造价鉴定、计算工程量、工程变更费用咨询、工程成本测（核）算',isRoad:TRUE,isRailway:TRUE,isWaterway:TRUE,order:4,hasCost:TRUE,hasArea:FALSE},4:{ref:'E1-4',name:'工程建设其他费',maxCoe:null,minCoe:null,defCoe:1,desc:'适用于交通建设项目的工程建设其他费的施工图预算、招标工程量清单及清单预算（或最高投标限价）、清理概算（仅限铁路工程）和造价鉴定、计算工程量、工程变更费用咨询、工程成本测（核）算',isRoad:TRUE,isRailway:TRUE,isWaterway:TRUE,order:5,hasCost:TRUE,hasArea:FALSE},5:{ref:'E1-5',name:'预备费',maxCoe:null,minCoe:null,defCoe:1,desc:'',isRoad:TRUE,isRailway:TRUE,isWaterway:TRUE,order:6,hasCost:TRUE,hasArea:FALSE},6:{ref:'E1-6',name:'建设期贷款利息',maxCoe:null,minCoe:null,defCoe:1,desc:'',isRoad:TRUE,isRailway:TRUE,isWaterway:TRUE,order:7,hasCost:TRUE,hasArea:FALSE},7:{ref:'E2',name:'公路工程专业',maxCoe:null,minCoe:null,defCoe:1,desc:'适用于公路工程的全过程造价咨询、分阶段造价咨询、投资估算、初步设计概算、竣工决算和调整估算、调整概算（含征地拆迁和工程建设其他费）',isRoad:TRUE,isRailway:FALSE,isWaterway:FALSE,order:8,hasCost:FALSE,hasArea:FALSE},8:{ref:'E2-1',name:'临时工程',maxCoe:null,minCoe:null,defCoe:1,desc:'适用于临时工程专业的施工图预算、招标工程量清单及清单预算（或最高投标限价）、合同（工程）结算和造价鉴定、计算工程量、工程变更费用咨询、工程成本测（核）算',isRoad:TRUE,isRailway:FALSE,isWaterway:FALSE,order:9,hasCost:TRUE,hasArea:FALSE},9:{ref:'E2-2',name:'路基工程',maxCoe:null,minCoe:null,defCoe:1.2,desc:'适用于路基工程专业的施工图预算、招标工程量清单及清单预算（或最高投标限价）、合同（工程）结算和造价鉴定、计算工程量、工程变更费用咨询、工程成本测（核）算',isRoad:TRUE,isRailway:FALSE,isWaterway:FALSE,order:10,hasCost:TRUE,hasArea:FALSE},10:{ref:'E2-3',name:'路面工程',maxCoe:null,minCoe:null,defCoe:0.8,desc:'适用于路面工程专业的施工图预算、招标工程量清单及清单预算（或最高投标限价）、合同（工程）结算和造价鉴定、计算工程量、工程变更费用咨询、工程成本测（核）算',isRoad:TRUE,isRailway:FALSE,isWaterway:FALSE,order:11,hasCost:TRUE,hasArea:FALSE},11:{ref:'E2-4',name:'桥涵工程',maxCoe:null,minCoe:null,defCoe:0.9,desc:'适用于桥梁涵洞工程专业的施工图预算、招标工程量清单及清单预算（或最高投标限价）、合同（工程）结算和造价鉴定、计算工程量、工程变更费用咨询、工程成本测（核）算',isRoad:TRUE,isRailway:FALSE,isWaterway:FALSE,order:12,hasCost:TRUE,hasArea:FALSE},12:{ref:'E2-5',name:'隧道工程',maxCoe:null,minCoe:null,defCoe:1,desc:'适用于隧道工程专业的施工图预算、招标工程量清单及清单预算（或最高投标限价）、合同（工程）结算和造价鉴定、计算工程量、工程变更费用咨询、工程成本测（核）算',isRoad:TRUE,isRailway:FALSE,isWaterway:FALSE,order:13,hasCost:TRUE,hasArea:FALSE},13:{ref:'E2-6',name:'交叉工程',maxCoe:null,minCoe:null,defCoe:1.1,desc:'适用于交叉工程专业的施工图预算、招标工程量清单及清单预算（或最高投标限价）、合同（工程）结算和造价鉴定、计算工程量、工程变更费用咨询、工程成本测（核）算',isRoad:TRUE,isRailway:FALSE,isWaterway:FALSE,order:14,hasCost:TRUE,hasArea:FALSE},14:{ref:'E2-7',name:'机电工程',maxCoe:null,minCoe:null,defCoe:1.2,desc:'适用于机电工程专业的施工图预算、招标工程量清单及清单预算（或最高投标限价）和造价鉴定、计算工程量、工程变更费用咨询、工程成本测（核）算',isRoad:TRUE,isRailway:FALSE,isWaterway:FALSE,order:15,hasCost:TRUE,hasArea:FALSE},15:{ref:'E2-8',name:'交通安全设施工程',maxCoe:null,minCoe:null,defCoe:1.2,desc:'适用于交通安全设施工程专业的施工图预算、招标工程量清单及清单预算（或最高投标限价）和造价鉴定、计算工程量、工程变更费用咨询、工程成本测（核）算',isRoad:TRUE,isRailway:FALSE,isWaterway:FALSE,order:16,hasCost:TRUE,hasArea:FALSE},16:{ref:'E2-9',name:'绿化及环境保护工程',maxCoe:null,minCoe:null,defCoe:1.2,desc:'适用于绿化工程专业的施工图预算、招标工程量清单及清单预算（或最高投标限价）和造价鉴定、计算工程量、工程变更费用咨询、工程成本测（核）算',isRoad:TRUE,isRailway:FALSE,isWaterway:FALSE,order:17,hasCost:TRUE,hasArea:FALSE},17:{ref:'E2-10',name:'房建工程',maxCoe:null,minCoe:null,defCoe:2.5,desc:'适用于房建工程专业的施工图预算、招标工程量清单及清单预算（或最高投标限价）、合同（工程）结算和造价鉴定、计算工程量、工程变更费用咨询、工程成本测（核）算',isRoad:TRUE,isRailway:FALSE,isWaterway:FALSE,order:18,hasCost:TRUE,hasArea:FALSE},18:{ref:'E3',name:'铁路工程专业',maxCoe:null,minCoe:null,defCoe:1,desc:'适用于铁路工程的投资估算、初步设计概算、清理概算、竣工决算和调整估算、调整概算（含征地拆迁和工程建设其他费）',isRoad:FALSE,isRailway:TRUE,isWaterway:FALSE,order:19,hasCost:FALSE,hasArea:FALSE},19:{ref:'E3-1',name:'大型临时设施和过渡工程',maxCoe:null,minCoe:null,defCoe:1,desc:'适用于大型临时设施和过渡工程专业的施工图预算、招标工程量清单及清单预算（或最高投标限价）、合同（工程）结算和造价鉴定、计算工程量、工程变更费用咨询、工程成本测（核）算',isRoad:FALSE,isRailway:TRUE,isWaterway:FALSE,order:20,hasCost:TRUE,hasArea:FALSE},20:{ref:'E3-2',name:'路基工程',maxCoe:null,minCoe:null,defCoe:1.2,desc:'适用于路基工程专业的施工图预算、招标工程量清单及清单预算（或最高投标限价）、合同（工程）结算和造价鉴定、计算工程量、工程变更费用咨询、工程成本测（核）算',isRoad:FALSE,isRailway:TRUE,isWaterway:FALSE,order:21,hasCost:TRUE,hasArea:FALSE},21:{ref:'E3-3',name:'桥涵工程',maxCoe:null,minCoe:null,defCoe:0.9,desc:'适用于桥涵工程专业的施工图预算、招标工程量清单及清单预算（或最高投标限价）、合同（工程）结算和造价鉴定、计算工程量、工程变更费用咨询、工程成本测（核）算',isRoad:FALSE,isRailway:TRUE,isWaterway:FALSE,order:22,hasCost:TRUE,hasArea:FALSE},22:{ref:'E3-4',name:'隧道及明洞工程',maxCoe:null,minCoe:null,defCoe:1,desc:'适用于隧道及明洞工程专业的施工图预算、招标工程量清单及清单预算（或最高投标限价）、合同（工程）结算、竣工决算和造价鉴定、计算工程量、工程变更费用咨询、工程成本测（核）算',isRoad:FALSE,isRailway:TRUE,isWaterway:FALSE,order:23,hasCost:TRUE,hasArea:FALSE},23:{ref:'E3-5',name:'轨道工程',maxCoe:null,minCoe:null,defCoe:0.3,desc:'适用于轨道工程专业的施工图预算、招标工程量清单及清单预算（或最高投标限价）、合同（工程）结算和造价鉴定、计算工程量、工程变更费用咨询、工程成本测（核）算',isRoad:FALSE,isRailway:TRUE,isWaterway:FALSE,order:24,hasCost:TRUE,hasArea:FALSE},24:{ref:'E3-6',name:'通信、信号、信息及灾害监测工程',maxCoe:null,minCoe:null,defCoe:2,desc:'适用于通信、信号、信息及防灾监测工程专业的施工图预算、招标工程量清单及清单预算（或最高投标限价）、合同（工程）结算和造价鉴定、计算工程量、工程变更费用咨询、工程成本测（核）算',isRoad:FALSE,isRailway:TRUE,isWaterway:FALSE,order:25,hasCost:TRUE,hasArea:FALSE},25:{ref:'E3-7',name:'电力及电力牵引供电工程',maxCoe:null,minCoe:null,defCoe:1.5,desc:'适用于电力及电力牵引供电工程专业的施工图预算、招标工程量清单及清单预算（或最高投标限价）、合同（工程）结算和造价鉴定、计算工程量、工程变更费用咨询、工程成本测（核）算',isRoad:FALSE,isRailway:TRUE,isWaterway:FALSE,order:26,hasCost:TRUE,hasArea:FALSE},26:{ref:'E3-8',name:'房建工程（房屋建筑及附属工程）',maxCoe:null,minCoe:null,defCoe:2.5,desc:'适用于房屋建筑及附属工程专业的施工图预算、招标工程量清单及清单预算（或最高投标限价）、合同（工程）结算和造价鉴定、计算工程量、工程变更费用咨询、工程成本测（核）算',isRoad:FALSE,isRailway:TRUE,isWaterway:FALSE,order:27,hasCost:TRUE,hasArea:FALSE},27:{ref:'E3-9',name:'装饰装修工程',maxCoe:null,minCoe:null,defCoe:2.7,desc:'适用于装饰装修工程专业的施工图预算、招标工程量清单及清单预算（或最高投标限价）、合同（工程）结算和造价鉴定、计算工程量、工程变更费用咨询、工程成本测（核）算',isRoad:FALSE,isRailway:TRUE,isWaterway:FALSE,order:28,hasCost:TRUE,hasArea:FALSE},28:{ref:'E4',name:'水运工程专业',maxCoe:null,minCoe:null,defCoe:1,desc:'适用于水运工程的投资估算、初步设计概算、竣工决算和调整估算、调整概算（含征地拆迁和工程建设其他费）',isRoad:FALSE,isRailway:FALSE,isWaterway:TRUE,order:29,hasCost:FALSE,hasArea:FALSE},29:{ref:'E4-1',name:'临时工程',maxCoe:null,minCoe:null,defCoe:1.1,desc:'适用于临时工程专业的施工图预算、招标工程量清单及清单预算（或最高投标限价）、合同（工程）结算、竣工决算和造价鉴定、计算工程量、工程变更费用咨询、工程成本测（核）算',isRoad:FALSE,isRailway:FALSE,isWaterway:TRUE,order:30,hasCost:TRUE,hasArea:FALSE},30:{ref:'E4-2',name:'土建工程',maxCoe:null,minCoe:null,defCoe:1,desc:'适用于土建工程专业的施工图预算、招标工程量清单及清单预算（或最高投标限价）、合同（工程）结算、竣工决算和造价鉴定、计算工程量、工程变更费用咨询、工程成本测（核）算',isRoad:FALSE,isRailway:FALSE,isWaterway:TRUE,order:31,hasCost:TRUE,hasArea:FALSE},31:{ref:'E4-3',name:'机电与金属结构工程',maxCoe:null,minCoe:null,defCoe:1.5,desc:'适用于机电与金属结构专业的施工图预算、招标工程量清单及清单预算（或最高投标限价）、合同（工程）结算和造价鉴定、计算工程量、工程变更费用咨询、工程成本测（核）算',isRoad:FALSE,isRailway:FALSE,isWaterway:TRUE,order:32,hasCost:TRUE,hasArea:FALSE},32:{ref:'E4-4',name:'设备工程',maxCoe:null,minCoe:null,defCoe:1.5,desc:'适用于设备工程专业的施工图预算、招标工程量清单及清单预算（或最高投标限价）、合同（工程）结算和造价鉴定、计算工程量、工程变更费用咨询、工程成本测（核）算',isRoad:FALSE,isRailway:FALSE,isWaterway:TRUE,order:33,hasCost:TRUE,hasArea:FALSE},33:{ref:'E4-5',name:'附属房建工程（房屋建筑及附属工程）',maxCoe:null,minCoe:null,defCoe:2.5,desc:'适用于房屋建筑与水运附属工程专业的施工图预算、招标工程量清单及清单预算（或最高投标限价）、合同（工程）结算和造价鉴定、计算工程量、工程变更费用咨询、工程成本测（核）算',isRoad:FALSE,isRailway:FALSE,isWaterway:TRUE,order:34,hasCost:TRUE,hasArea:FALSE},}</v>
      </c>
    </row>
  </sheetData>
  <autoFilter xmlns:etc="http://www.wps.cn/officeDocument/2017/etCustomData" ref="A1:L36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附录C(投资规模)</vt:lpstr>
      <vt:lpstr>附录C(用地规模)</vt:lpstr>
      <vt:lpstr>附录C(信息咨询)</vt:lpstr>
      <vt:lpstr>附录C(非差额累进)</vt:lpstr>
      <vt:lpstr>附录C(工日单价)</vt:lpstr>
      <vt:lpstr>附录D</vt:lpstr>
      <vt:lpstr>附录E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FSY</dc:creator>
  <cp:lastModifiedBy>翔</cp:lastModifiedBy>
  <dcterms:created xsi:type="dcterms:W3CDTF">2026-02-24T08:57:00Z</dcterms:created>
  <dcterms:modified xsi:type="dcterms:W3CDTF">2026-03-05T03:32:22Z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ECDB54CA65764EE5B761E0749DFC6DB3_11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2052-12.1.0.25225</vt:lpwstr>
  </property>
  <property fmtid="{D5CDD505-2E9C-101B-9397-08002B2CF9AE}" pid="5" name="CalculationRule">
    <vt:i4>1</vt:i4>
  </property>
</Properties>
</file>